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.jurkowski\Desktop\Dysk D\POSTĘPOWANIA\2026\502600520 -  Serwis urządzeń ECHO\SWZ\"/>
    </mc:Choice>
  </mc:AlternateContent>
  <xr:revisionPtr revIDLastSave="0" documentId="8_{1244F71B-FC50-48A2-A050-68A50852D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 nr 2a - cena oceniana" sheetId="1" r:id="rId1"/>
    <sheet name="Zał. nr 2b" sheetId="4" r:id="rId2"/>
    <sheet name="Zał. nr 2c" sheetId="3" r:id="rId3"/>
  </sheets>
  <definedNames>
    <definedName name="_GoBack" localSheetId="1">'Zał. nr 2b'!$D$124</definedName>
    <definedName name="_xlnm.Print_Area" localSheetId="0">'Zał. nr 2a - cena oceniana'!$A$1:$U$51</definedName>
    <definedName name="_xlnm.Print_Area" localSheetId="1">'Zał. nr 2b'!$B$1:$F$185</definedName>
    <definedName name="_xlnm.Print_Area" localSheetId="2">'Zał. nr 2c'!$A$1:$D$30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s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6" i="1"/>
  <c r="F34" i="1" l="1"/>
  <c r="D41" i="1" l="1"/>
  <c r="F41" i="1" s="1"/>
  <c r="D40" i="1"/>
  <c r="F40" i="1" s="1"/>
  <c r="D42" i="1"/>
  <c r="F42" i="1" s="1"/>
  <c r="D43" i="1"/>
  <c r="F43" i="1" s="1"/>
  <c r="D44" i="1"/>
  <c r="F44" i="1" s="1"/>
  <c r="F45" i="1" l="1"/>
  <c r="F47" i="1" s="1"/>
  <c r="C12" i="4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6" i="4" l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5" i="4" s="1"/>
  <c r="C56" i="4" s="1"/>
  <c r="C57" i="4" s="1"/>
  <c r="C58" i="4" s="1"/>
  <c r="C59" i="4" s="1"/>
  <c r="C60" i="4" s="1"/>
  <c r="C61" i="4" s="1"/>
  <c r="C62" i="4" s="1"/>
  <c r="C63" i="4" s="1"/>
  <c r="C64" i="4" s="1"/>
  <c r="C65" i="4" s="1"/>
  <c r="C66" i="4" s="1"/>
  <c r="C67" i="4" s="1"/>
  <c r="C70" i="4" l="1"/>
  <c r="C71" i="4" s="1"/>
  <c r="C72" i="4" s="1"/>
  <c r="C73" i="4" s="1"/>
  <c r="C74" i="4" s="1"/>
  <c r="C75" i="4" s="1"/>
  <c r="C76" i="4" s="1"/>
  <c r="C77" i="4" s="1"/>
  <c r="C78" i="4" s="1"/>
  <c r="C79" i="4" s="1"/>
  <c r="C80" i="4" s="1"/>
  <c r="C81" i="4" s="1"/>
  <c r="C82" i="4" s="1"/>
  <c r="C83" i="4" s="1"/>
  <c r="C84" i="4" s="1"/>
  <c r="C85" i="4" s="1"/>
  <c r="C86" i="4" s="1"/>
  <c r="C87" i="4" s="1"/>
  <c r="C88" i="4" s="1"/>
  <c r="C89" i="4" s="1"/>
  <c r="C90" i="4" s="1"/>
  <c r="C91" i="4" s="1"/>
  <c r="C92" i="4" s="1"/>
  <c r="C93" i="4" s="1"/>
  <c r="C94" i="4" s="1"/>
  <c r="C95" i="4" s="1"/>
  <c r="C96" i="4" s="1"/>
  <c r="C97" i="4" s="1"/>
  <c r="C98" i="4" s="1"/>
  <c r="C99" i="4" s="1"/>
  <c r="C100" i="4" s="1"/>
  <c r="C101" i="4" s="1"/>
  <c r="C102" i="4" s="1"/>
  <c r="C103" i="4" s="1"/>
  <c r="C104" i="4" s="1"/>
  <c r="C105" i="4" s="1"/>
  <c r="C106" i="4" s="1"/>
  <c r="C107" i="4" s="1"/>
  <c r="C108" i="4" s="1"/>
  <c r="C109" i="4" s="1"/>
  <c r="C110" i="4" s="1"/>
  <c r="C111" i="4" s="1"/>
  <c r="C112" i="4" s="1"/>
  <c r="C114" i="4" l="1"/>
  <c r="C115" i="4" s="1"/>
  <c r="C116" i="4" s="1"/>
  <c r="C117" i="4" s="1"/>
  <c r="C118" i="4" s="1"/>
  <c r="C119" i="4" s="1"/>
  <c r="C120" i="4" s="1"/>
  <c r="C121" i="4" s="1"/>
  <c r="C122" i="4" s="1"/>
  <c r="C123" i="4" s="1"/>
  <c r="C124" i="4" s="1"/>
  <c r="C125" i="4" s="1"/>
  <c r="C126" i="4" s="1"/>
  <c r="C127" i="4" s="1"/>
  <c r="C128" i="4" s="1"/>
  <c r="C129" i="4" s="1"/>
  <c r="C130" i="4" s="1"/>
  <c r="C131" i="4" s="1"/>
  <c r="C132" i="4" s="1"/>
  <c r="C133" i="4" s="1"/>
  <c r="C134" i="4" s="1"/>
  <c r="C135" i="4" s="1"/>
  <c r="C136" i="4" s="1"/>
  <c r="C137" i="4" s="1"/>
  <c r="C139" i="4" l="1"/>
  <c r="C140" i="4" s="1"/>
  <c r="C141" i="4" s="1"/>
  <c r="C142" i="4" s="1"/>
  <c r="C143" i="4" s="1"/>
  <c r="C144" i="4" s="1"/>
  <c r="C145" i="4" s="1"/>
  <c r="C146" i="4" s="1"/>
  <c r="C147" i="4" s="1"/>
  <c r="C148" i="4" s="1"/>
  <c r="C149" i="4" s="1"/>
  <c r="C150" i="4" s="1"/>
  <c r="C152" i="4" l="1"/>
  <c r="C153" i="4" s="1"/>
  <c r="C154" i="4" s="1"/>
  <c r="C155" i="4" s="1"/>
  <c r="C156" i="4" s="1"/>
  <c r="C157" i="4" s="1"/>
  <c r="C158" i="4" s="1"/>
  <c r="C159" i="4" s="1"/>
  <c r="C160" i="4" s="1"/>
  <c r="C161" i="4" s="1"/>
  <c r="C162" i="4" s="1"/>
  <c r="C163" i="4" s="1"/>
  <c r="C164" i="4" s="1"/>
  <c r="C165" i="4" s="1"/>
  <c r="C166" i="4" s="1"/>
  <c r="C167" i="4" s="1"/>
  <c r="C168" i="4" s="1"/>
</calcChain>
</file>

<file path=xl/sharedStrings.xml><?xml version="1.0" encoding="utf-8"?>
<sst xmlns="http://schemas.openxmlformats.org/spreadsheetml/2006/main" count="377" uniqueCount="283">
  <si>
    <t>Nazwa</t>
  </si>
  <si>
    <t>Ilość</t>
  </si>
  <si>
    <t>-</t>
  </si>
  <si>
    <t>Cennik usług transportowych</t>
  </si>
  <si>
    <t>Tablica stawek ryczałtowych</t>
  </si>
  <si>
    <t>za transport podzespołów i części zamiennych do usuwania awarii</t>
  </si>
  <si>
    <t>bez udziału ekipy serwisowej</t>
  </si>
  <si>
    <t>Ulica</t>
  </si>
  <si>
    <t>Miasto</t>
  </si>
  <si>
    <t>KWK ROW</t>
  </si>
  <si>
    <t>Jastrzębska 10</t>
  </si>
  <si>
    <t>44-253 Rybnik</t>
  </si>
  <si>
    <t>X</t>
  </si>
  <si>
    <t>CENNIK ISTOTNYCH DLA ZAMAWIAJĄCEGO CZĘŚCI ZAMIENNYCH (podlegających ocenie)</t>
  </si>
  <si>
    <t>4=2x3</t>
  </si>
  <si>
    <t>STAWKA ROBOCZOGODZINY,  (podlega ocenie)</t>
  </si>
  <si>
    <t>Suma wartości netto do oceny ofert (Wcz)</t>
  </si>
  <si>
    <t>Lp. wg. zał 2b</t>
  </si>
  <si>
    <t>44-206 Rybnik</t>
  </si>
  <si>
    <t>CENNIK CZĘŚCI ZAMIENNYCH NIE PODLEGAJĄCYCH OCENIE</t>
  </si>
  <si>
    <t>*)</t>
  </si>
  <si>
    <t>*) nie należy dopisywać pozycji cennikowych ujętych przez Zamawiającego.</t>
  </si>
  <si>
    <t>Przewozowa 4</t>
  </si>
  <si>
    <t>Stawka ryczałtowa roboczogodziny pracy serwisanta w dni robocze i świąteczne uwzględniająca koszty dojazdu serwisanta do Zamawiającego - WR</t>
  </si>
  <si>
    <t>Wartości netto do oceny ofert (WR)</t>
  </si>
  <si>
    <t xml:space="preserve">Rodzaj usługi </t>
  </si>
  <si>
    <t>Suma wartości netto do oceny ofert (Wp)</t>
  </si>
  <si>
    <t>Typ</t>
  </si>
  <si>
    <t>Nazwa podzespołu/części</t>
  </si>
  <si>
    <t>Jastrzębska 12</t>
  </si>
  <si>
    <t>Korfantego 52</t>
  </si>
  <si>
    <t>44-310 Radlin</t>
  </si>
  <si>
    <t>Nazwa Oddziału</t>
  </si>
  <si>
    <t>Cena ryczałtowa</t>
  </si>
  <si>
    <t>Leona 2</t>
  </si>
  <si>
    <t>44-280 Rydułtowy</t>
  </si>
  <si>
    <t>KWK Ruda</t>
  </si>
  <si>
    <t>Halembska 160</t>
  </si>
  <si>
    <t>41-711 Ruda Śląska</t>
  </si>
  <si>
    <t>Granitowa 16</t>
  </si>
  <si>
    <t>43-155 Bieruń</t>
  </si>
  <si>
    <t>Pokoju 4</t>
  </si>
  <si>
    <t>43-143 Lędziny</t>
  </si>
  <si>
    <t>Świętej Barbary 12</t>
  </si>
  <si>
    <t>43-173 Łaziska Górne</t>
  </si>
  <si>
    <t>Błonie 6</t>
  </si>
  <si>
    <t>44-103 Gliwice</t>
  </si>
  <si>
    <t>Karolinki 1</t>
  </si>
  <si>
    <t>40-467 Katowice</t>
  </si>
  <si>
    <t>Kopalniana 5</t>
  </si>
  <si>
    <t>41-408 Mysłowice</t>
  </si>
  <si>
    <t>Wyszczególnienie czynności serwisowych (przeglądów)</t>
  </si>
  <si>
    <t>ECHO</t>
  </si>
  <si>
    <t xml:space="preserve">Urządzenie klatkowe z baterią </t>
  </si>
  <si>
    <t>Obudowa kompletna urządzenia klatkowego</t>
  </si>
  <si>
    <t>Obudowa urządzenia klatkowego</t>
  </si>
  <si>
    <t>Pokrywa komory elektroniki</t>
  </si>
  <si>
    <t>Płyta przednia pokrywy elektroniki (opisy)</t>
  </si>
  <si>
    <t>Pokrywa komory baterii</t>
  </si>
  <si>
    <t>Bateria BUK</t>
  </si>
  <si>
    <t>Płyta sterowania PS</t>
  </si>
  <si>
    <t>Płyta fonii PF</t>
  </si>
  <si>
    <t>Przycisk pokrętny NEF30-P....</t>
  </si>
  <si>
    <t>Przycisk NEF30-UW...</t>
  </si>
  <si>
    <t>Dioda świecąca wraz z oprawką</t>
  </si>
  <si>
    <t>Głośnik MGD-5</t>
  </si>
  <si>
    <t>Mikrofon W69-1</t>
  </si>
  <si>
    <t>Szafka SUKN</t>
  </si>
  <si>
    <t>Sprzęgacz SK... + 8m kabla+ złącze C16</t>
  </si>
  <si>
    <t>Sprzęgacz SK... + 8m kabla + złącze ZGT28</t>
  </si>
  <si>
    <t>Przedłużacz do sprzęgaczy</t>
  </si>
  <si>
    <t>Przewód do sprzęgacza klatkowego (mb)</t>
  </si>
  <si>
    <t>Gniazdo  T3111 003</t>
  </si>
  <si>
    <t>Wtyk T 3108 013</t>
  </si>
  <si>
    <t xml:space="preserve">Filtr nadawczy </t>
  </si>
  <si>
    <t>Filtr odbiorczy</t>
  </si>
  <si>
    <t>Blok zasilacza BZ</t>
  </si>
  <si>
    <t>Blok nadajnika BN</t>
  </si>
  <si>
    <t>Blok odbiornika BO</t>
  </si>
  <si>
    <t>Blok przekaźników BP</t>
  </si>
  <si>
    <t>Blok identyfikacji sygnałów BIS</t>
  </si>
  <si>
    <t>Płyta główna</t>
  </si>
  <si>
    <t>Kaseta</t>
  </si>
  <si>
    <t>Obudowa</t>
  </si>
  <si>
    <t>Mikrofon TDM-316 (zam.MD268a)</t>
  </si>
  <si>
    <t>Statyw</t>
  </si>
  <si>
    <t>Mikrofon kontrolny MK</t>
  </si>
  <si>
    <t>Przełącznik N/O z przewodami i złączami</t>
  </si>
  <si>
    <t>Głośnik ZGS-20-4-677</t>
  </si>
  <si>
    <t>Wtyczka UC-1-W2</t>
  </si>
  <si>
    <t>Sprzęgacz stacyjny SS....</t>
  </si>
  <si>
    <t>Przewód do sprzęgacza stacyjnego (mb)</t>
  </si>
  <si>
    <t>Filtr nadawczy</t>
  </si>
  <si>
    <t>Podzespoły ładowarki ŁAE</t>
  </si>
  <si>
    <t>Płyta elektroniki</t>
  </si>
  <si>
    <t>Oprawka diody LED</t>
  </si>
  <si>
    <t>Przetwornica</t>
  </si>
  <si>
    <t>Zasilacz impulsowy</t>
  </si>
  <si>
    <t>Dioda LED</t>
  </si>
  <si>
    <t>Tranzystor mocy</t>
  </si>
  <si>
    <t>Procesor</t>
  </si>
  <si>
    <t>Listwa zaciskowa</t>
  </si>
  <si>
    <t>Akumulator 3,6V</t>
  </si>
  <si>
    <t>Wtyczka T3108000, T3109013</t>
  </si>
  <si>
    <t>Wyłącznik sieciowy</t>
  </si>
  <si>
    <t>Aparat klatkowy ECHO-P/AK bez baterii</t>
  </si>
  <si>
    <t>Aparat klatkowy ECHO-P/AKz baterią</t>
  </si>
  <si>
    <t>Obudowa aparatu klatkowego</t>
  </si>
  <si>
    <t>Obudowa kompletna aparatu klatkowego</t>
  </si>
  <si>
    <t xml:space="preserve">Pokrywa komory elektroniki </t>
  </si>
  <si>
    <t>Pokrywa kompletna komory elektroniki</t>
  </si>
  <si>
    <t xml:space="preserve">Pokrywa komory baterii </t>
  </si>
  <si>
    <t>Szafka  ECHO SAKN</t>
  </si>
  <si>
    <t>Uszczelka pokrywy elektroniki</t>
  </si>
  <si>
    <t>Uszczelka pokrywy baterii</t>
  </si>
  <si>
    <t>Bateria BAKS, BAKS-9</t>
  </si>
  <si>
    <t>Płyta sterowania PS-S</t>
  </si>
  <si>
    <t>Płytka stykowa</t>
  </si>
  <si>
    <t>Mikrofon W-69-1</t>
  </si>
  <si>
    <t>Gniazdo ZGT28B7Sa</t>
  </si>
  <si>
    <t>Wtyk ZGT28KP7a</t>
  </si>
  <si>
    <t>Skrzynka STK</t>
  </si>
  <si>
    <t>Przewód PAK</t>
  </si>
  <si>
    <t>Przewód PAKS</t>
  </si>
  <si>
    <t>Przewód PAKD</t>
  </si>
  <si>
    <t>Zaślepka ZGT28G</t>
  </si>
  <si>
    <t>Zaślepka ZGT28W</t>
  </si>
  <si>
    <t>Gniazdo T 3110 003</t>
  </si>
  <si>
    <t>Sprzęgacz klatkowy SK.....+ 8 m. kabla</t>
  </si>
  <si>
    <t>Indykator ITI-2</t>
  </si>
  <si>
    <t>Przewód do aparatu klatkowego (mb)</t>
  </si>
  <si>
    <t>Zawias szafki</t>
  </si>
  <si>
    <t>Przycisk manipulatora EFG</t>
  </si>
  <si>
    <t>Manipulator EFG</t>
  </si>
  <si>
    <t>Wtyczka manipulatora EFG</t>
  </si>
  <si>
    <t>Gniazdo manipulatora EFG</t>
  </si>
  <si>
    <t>Blok transmisji BT</t>
  </si>
  <si>
    <t>Blok kontroli impulsów BKI</t>
  </si>
  <si>
    <t>Blok separacji galwanicznej BSG 1</t>
  </si>
  <si>
    <t>Blok sterowania sprzęgaczami BSS</t>
  </si>
  <si>
    <t>Przekaźnik Finder 48.52.7.012.0050</t>
  </si>
  <si>
    <t>Optoprzekaźnik Magnecraft W6212DDX-1</t>
  </si>
  <si>
    <t>Podstawka pod optoprzekaźnik</t>
  </si>
  <si>
    <t>Obudowa AS</t>
  </si>
  <si>
    <t>Mikrofon</t>
  </si>
  <si>
    <t>Głośnik stacyjny ZGS-20-4-677</t>
  </si>
  <si>
    <t>Wtyczka MIC324</t>
  </si>
  <si>
    <t>Sprzęgacz stacyjny SS-...</t>
  </si>
  <si>
    <t>Przewód ekranowany mb</t>
  </si>
  <si>
    <t>Zespół kontroli impulsów typu ZKI</t>
  </si>
  <si>
    <t>Podzespoły ładowarki ŁAE-S</t>
  </si>
  <si>
    <t>Kompletna ładowarka</t>
  </si>
  <si>
    <t>Wtyczka T 3109 013</t>
  </si>
  <si>
    <t>Sprzęgacz klatkowy SK-1/32, SK-1/65</t>
  </si>
  <si>
    <t xml:space="preserve">Sprzęgacz stacyjny SS-1/32, SS-1/65 </t>
  </si>
  <si>
    <t>Bateria BAK</t>
  </si>
  <si>
    <t>Wtyczka ZGT22KP2a</t>
  </si>
  <si>
    <t>Gniazdo ZGT22B2Sa</t>
  </si>
  <si>
    <t>Wtyczka SzR20P2NSz6</t>
  </si>
  <si>
    <t>Gniazdo SzR20P2a</t>
  </si>
  <si>
    <t xml:space="preserve">Klucz magnetyczny </t>
  </si>
  <si>
    <t>Gniazdo klucza magnetycznego</t>
  </si>
  <si>
    <t>Mikrofon stacyjny TDM-316 (zam.MD268a)</t>
  </si>
  <si>
    <t>Wkładka głośnikowa W69-2B</t>
  </si>
  <si>
    <t>Wkładka mikrofonowa W69-1</t>
  </si>
  <si>
    <t>Statyw mikrofonowy</t>
  </si>
  <si>
    <t>Statyw mikrofonowy z uchwytem magnetycz.</t>
  </si>
  <si>
    <t>Uszczelka pokrywy</t>
  </si>
  <si>
    <t>Bateria do aparatu stacyjnego</t>
  </si>
  <si>
    <t>BUK</t>
  </si>
  <si>
    <t>NEF30-P....</t>
  </si>
  <si>
    <t>NEF30-UW...</t>
  </si>
  <si>
    <t>MGD-5</t>
  </si>
  <si>
    <t>W69-1</t>
  </si>
  <si>
    <t>T3111 003</t>
  </si>
  <si>
    <t>T 3108 013</t>
  </si>
  <si>
    <t>ZGT22KP2a</t>
  </si>
  <si>
    <t>ZGT22B2Sa</t>
  </si>
  <si>
    <t>SzR20P2NSz6</t>
  </si>
  <si>
    <t>SzR20P2a</t>
  </si>
  <si>
    <t>Kompletna ładowarka ŁAE</t>
  </si>
  <si>
    <t>(klatkowy)</t>
  </si>
  <si>
    <t>statyw miktofonu</t>
  </si>
  <si>
    <t>typ MK</t>
  </si>
  <si>
    <t>typ ZGT28G</t>
  </si>
  <si>
    <t>typ ZGT28W</t>
  </si>
  <si>
    <t>typ T 3110 003</t>
  </si>
  <si>
    <t>typ MIC324</t>
  </si>
  <si>
    <t>typ BAK</t>
  </si>
  <si>
    <t xml:space="preserve">aparat stacyjny </t>
  </si>
  <si>
    <t>typ W69-2B</t>
  </si>
  <si>
    <t>typ W69-1</t>
  </si>
  <si>
    <t>Uchwyt szafki</t>
  </si>
  <si>
    <t>Kluczyk szafki</t>
  </si>
  <si>
    <t>typ  ZGS-20-4-677</t>
  </si>
  <si>
    <t>urządzenie klatkowe (ECHO..)</t>
  </si>
  <si>
    <t>urządzenie stacyjne ECHO-P, ECHO-FG</t>
  </si>
  <si>
    <t>urządzenie klatkowe ECHO, ECHO-S</t>
  </si>
  <si>
    <t>urządzenie stacyjne ECHO, ECHO-S</t>
  </si>
  <si>
    <t>ECHO, ECHO-S</t>
  </si>
  <si>
    <t>typ TDM-316</t>
  </si>
  <si>
    <t>typ ZGS-20-4-677</t>
  </si>
  <si>
    <t>typ UC-1-W2</t>
  </si>
  <si>
    <t xml:space="preserve"> ECHO-P, ECHO-FG</t>
  </si>
  <si>
    <t>ECHO-P, ECHO-FG</t>
  </si>
  <si>
    <t>typ NEF30-P....</t>
  </si>
  <si>
    <t>typ NEF30-UW...</t>
  </si>
  <si>
    <t>typ MGD-5</t>
  </si>
  <si>
    <t>typ W-69-1</t>
  </si>
  <si>
    <t>typ ZGT28B7Sa</t>
  </si>
  <si>
    <t>typ ZGT28KP7a</t>
  </si>
  <si>
    <r>
      <t xml:space="preserve">Podzespoły aparatu </t>
    </r>
    <r>
      <rPr>
        <b/>
        <i/>
        <sz val="12"/>
        <color theme="1"/>
        <rFont val="Times New Roman"/>
        <family val="1"/>
        <charset val="238"/>
      </rPr>
      <t>klatkowego</t>
    </r>
  </si>
  <si>
    <r>
      <t xml:space="preserve">Podzespoły aparatu </t>
    </r>
    <r>
      <rPr>
        <b/>
        <i/>
        <sz val="12"/>
        <color theme="1"/>
        <rFont val="Times New Roman"/>
        <family val="1"/>
        <charset val="238"/>
      </rPr>
      <t>stacyjnego</t>
    </r>
  </si>
  <si>
    <t>typ 48.52.7.012.0050</t>
  </si>
  <si>
    <t>typ W6212DDX-1</t>
  </si>
  <si>
    <t>typ ŁAE-S</t>
  </si>
  <si>
    <t>telefon szybowy TS..</t>
  </si>
  <si>
    <t>Zamek szafki</t>
  </si>
  <si>
    <t>Komplet śrub pokrywy komory baterii</t>
  </si>
  <si>
    <t>urządzenie klatkowe ECHO-P, ECHO-FG</t>
  </si>
  <si>
    <t>Wykonanie przeglądu rocznego telefonu szybowego typu TS-32 lub TS-65</t>
  </si>
  <si>
    <t>Wykonanie przeglądu rocznego urządzenia bezprzewodowej łaczności szybowej typu ECHO</t>
  </si>
  <si>
    <t>Wykonanie przeglądu rocznego urządzenia bezprzewodowej łaczności szybowej typu ECHO-P</t>
  </si>
  <si>
    <t>Wykonanie przeglądu rocznego urządzenia bezprzewodowej łaczności szybowej typu ECHO-FG</t>
  </si>
  <si>
    <t>Wykonanie przeglądu rocznego urządzenia bezprzewodowej łaczności szybowej typu ECHO-S</t>
  </si>
  <si>
    <t>urządzenie klatkowe ECHO..</t>
  </si>
  <si>
    <t>telefon szybowy TS-32 lub TS-65</t>
  </si>
  <si>
    <t xml:space="preserve">Podzespoły telefonu szybowego TS-32, TS-65 </t>
  </si>
  <si>
    <t>Podzespoły aparatu klatkowego</t>
  </si>
  <si>
    <t>Podzespoły aparatu stacyjnego</t>
  </si>
  <si>
    <t>Załącznik nr 2a do SWZ</t>
  </si>
  <si>
    <t>6 = 4*5</t>
  </si>
  <si>
    <t>5 = 3*4</t>
  </si>
  <si>
    <t>Wykonawca .......................................................................................</t>
  </si>
  <si>
    <t>Ruch Jankowice</t>
  </si>
  <si>
    <t>Ruch Chwałowice</t>
  </si>
  <si>
    <t>Ruch Marcel</t>
  </si>
  <si>
    <t>Ruch Rydułtowy</t>
  </si>
  <si>
    <t>Ruch Bielszowice</t>
  </si>
  <si>
    <t>KWK Piast-Ziemowit</t>
  </si>
  <si>
    <t>Ruch Piast</t>
  </si>
  <si>
    <t>Ruch Ziemowit</t>
  </si>
  <si>
    <t>KWK Bolesław Śmiały</t>
  </si>
  <si>
    <t>KWK Sośnica</t>
  </si>
  <si>
    <t>Ruch Wujek</t>
  </si>
  <si>
    <t>KWK Mysłowice-Wesoła</t>
  </si>
  <si>
    <t>Oddział Zakład Remontowo-Produkcyjny</t>
  </si>
  <si>
    <t>Granitowa 132</t>
  </si>
  <si>
    <t>Oddział Zakład Górniczych Robót Inwestycyjnych</t>
  </si>
  <si>
    <t>Oddział Zakład Informatyki i Telekomunikacji</t>
  </si>
  <si>
    <t>Lp.</t>
  </si>
  <si>
    <t>Załącznik nr 2b do SWZ</t>
  </si>
  <si>
    <t>Załącznik nr 2c do SWZ</t>
  </si>
  <si>
    <t>Do oferty w elektronicznym formularzu ofertowym należy dołączyć wypełniony cennik
 (wycenione wszystkie pozycje)
pod rygorem odrzucenia oferty.</t>
  </si>
  <si>
    <t>Ilość
[szt.]</t>
  </si>
  <si>
    <r>
      <t xml:space="preserve">Cena jednostkowa netto [PLN/rbh]
</t>
    </r>
    <r>
      <rPr>
        <b/>
        <sz val="12"/>
        <color indexed="10"/>
        <rFont val="Times New Roman"/>
        <family val="1"/>
        <charset val="238"/>
      </rPr>
      <t>(wpisuje wykonawca)</t>
    </r>
  </si>
  <si>
    <r>
      <t xml:space="preserve">Wartość do oceny [PLN/rbh]
</t>
    </r>
    <r>
      <rPr>
        <b/>
        <sz val="12"/>
        <color indexed="10"/>
        <rFont val="Times New Roman"/>
        <family val="1"/>
        <charset val="238"/>
      </rPr>
      <t>(wpisuje wykonawca</t>
    </r>
    <r>
      <rPr>
        <b/>
        <sz val="12"/>
        <color indexed="8"/>
        <rFont val="Times New Roman"/>
        <family val="1"/>
        <charset val="238"/>
      </rPr>
      <t>)</t>
    </r>
  </si>
  <si>
    <r>
      <t xml:space="preserve">Cena jednostkowa netto [PLN]
</t>
    </r>
    <r>
      <rPr>
        <b/>
        <sz val="10"/>
        <color rgb="FFFF0000"/>
        <rFont val="Times New Roman"/>
        <family val="1"/>
        <charset val="238"/>
      </rPr>
      <t>(wpisuje wykonawca)</t>
    </r>
  </si>
  <si>
    <r>
      <t xml:space="preserve">Wartość do oceny
[PLN]
</t>
    </r>
    <r>
      <rPr>
        <b/>
        <sz val="12"/>
        <color rgb="FFFF0000"/>
        <rFont val="Times New Roman"/>
        <family val="1"/>
        <charset val="238"/>
      </rPr>
      <t>(wpisuje wykonawca)</t>
    </r>
  </si>
  <si>
    <r>
      <t xml:space="preserve">Cena jednostkowa netto [PLN]
</t>
    </r>
    <r>
      <rPr>
        <b/>
        <sz val="11"/>
        <color rgb="FFFF0000"/>
        <rFont val="Times New Roman"/>
        <family val="1"/>
        <charset val="238"/>
      </rPr>
      <t>(wpisuje wykonawca)</t>
    </r>
  </si>
  <si>
    <r>
      <t xml:space="preserve">Wartość do oceny
[PLN]
</t>
    </r>
    <r>
      <rPr>
        <b/>
        <sz val="11"/>
        <color rgb="FFFF0000"/>
        <rFont val="Times New Roman"/>
        <family val="1"/>
        <charset val="238"/>
      </rPr>
      <t>(wpisuje wykonawca)</t>
    </r>
  </si>
  <si>
    <t>We wszystkich pozycjach (pn. wartość do oceny) cennika należy określić/wypełnić oferowaną cenę/ ceny jedn.</t>
  </si>
  <si>
    <t>Nr katalogowy (rys.)
Typ
(wpisuje Zamawiający)</t>
  </si>
  <si>
    <r>
      <t xml:space="preserve">CENNIK CZĘŚCI ZAMIENNYCH NIE PODLEGAJĄCYCH OCENIE - </t>
    </r>
    <r>
      <rPr>
        <b/>
        <sz val="11"/>
        <color rgb="FFFF0000"/>
        <rFont val="Times New Roman"/>
        <family val="1"/>
        <charset val="238"/>
      </rPr>
      <t>WYCENIA WYKONAWCA</t>
    </r>
  </si>
  <si>
    <r>
      <t xml:space="preserve">Cena jednostkowa (netto) PLN
</t>
    </r>
    <r>
      <rPr>
        <b/>
        <sz val="10"/>
        <color rgb="FFFF0000"/>
        <rFont val="Times New Roman"/>
        <family val="1"/>
        <charset val="238"/>
      </rPr>
      <t>(wpisuje wykonawca)</t>
    </r>
  </si>
  <si>
    <r>
      <t xml:space="preserve">Cennik pozostałych części zamiennych nowych (niepodlegający ocenie) - </t>
    </r>
    <r>
      <rPr>
        <b/>
        <sz val="11"/>
        <color indexed="10"/>
        <rFont val="Times New Roman"/>
        <family val="1"/>
        <charset val="238"/>
      </rPr>
      <t>WYPEŁNIA WYKONAWCA</t>
    </r>
  </si>
  <si>
    <r>
      <t xml:space="preserve">Pozycje regenerowanych części zamiennych (niepodlegający ocenie) - </t>
    </r>
    <r>
      <rPr>
        <b/>
        <sz val="11"/>
        <color indexed="10"/>
        <rFont val="Times New Roman"/>
        <family val="1"/>
        <charset val="238"/>
      </rPr>
      <t>WYPEŁNIA WYKONAWCA</t>
    </r>
  </si>
  <si>
    <r>
      <t>w zł netto</t>
    </r>
    <r>
      <rPr>
        <b/>
        <sz val="11"/>
        <color rgb="FFFF0000"/>
        <rFont val="Arial"/>
        <family val="2"/>
        <charset val="238"/>
      </rPr>
      <t>*
(wpisuje wykonawca)</t>
    </r>
  </si>
  <si>
    <t>* Wykonawca wypełnia wszystkie puste pola (białe oraz szare) za wyjątkiem pól oznaczonych "X"</t>
  </si>
  <si>
    <t>CENNIK ISTOTNYCH DLA ZAMAWIAJĄCEGO CZĘŚCI ZAMIENNYCH NOWYCH (PODLEGAJĄCYCH OCENIE)</t>
  </si>
  <si>
    <t>WARTOŚĆ OFERTY (PODLEGAJĄCA OCENIE) WZ= (WR+Wcz+Wp)</t>
  </si>
  <si>
    <r>
      <t xml:space="preserve">Nr katalogowy (rys.)
</t>
    </r>
    <r>
      <rPr>
        <b/>
        <sz val="12"/>
        <color rgb="FFFF0000"/>
        <rFont val="Times New Roman"/>
        <family val="1"/>
        <charset val="238"/>
      </rPr>
      <t>(wpisuje Wykonawca)</t>
    </r>
  </si>
  <si>
    <r>
      <t xml:space="preserve">Nazwa części (podzespołu)
</t>
    </r>
    <r>
      <rPr>
        <b/>
        <sz val="12"/>
        <color rgb="FFFF0000"/>
        <rFont val="Times New Roman"/>
        <family val="1"/>
        <charset val="238"/>
      </rPr>
      <t>(wpisuje Wykonawca)</t>
    </r>
  </si>
  <si>
    <r>
      <t xml:space="preserve">Cena jednostkowa netto [PLN/szt]
</t>
    </r>
    <r>
      <rPr>
        <b/>
        <sz val="12"/>
        <color rgb="FFFF0000"/>
        <rFont val="Times New Roman"/>
        <family val="1"/>
        <charset val="238"/>
      </rPr>
      <t>(wpisuje Wykonawca)</t>
    </r>
  </si>
  <si>
    <t>Nazwa podzespołu/części
(wpisuje Zamawiający)</t>
  </si>
  <si>
    <t>CENNIK ISTOTNYCH DLA ZAMAWIAJĄCEGO CZYNNOŚCI SERWISOWYCH (PRZEGLĄDY (podlegających ocenie)</t>
  </si>
  <si>
    <t>W zakresie tych samych pozycji (części) ceny określone w cennikach 2a i 2b muszą być identyczne.
W przypadku stwierdzenia rozbieżności w cenach dla tych samych pozycji obowiązującą będzie cena niższa.</t>
  </si>
  <si>
    <t>KWK Murcki-Staszic</t>
  </si>
  <si>
    <t>Oddział KWK w Likwidacji</t>
  </si>
  <si>
    <t>ul. Pola 65</t>
  </si>
  <si>
    <t>40-595 Katowice</t>
  </si>
  <si>
    <t>ul.Pola 65</t>
  </si>
  <si>
    <t>ul. Halembska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</si>
</sst>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2"/>
      <color rgb="FFFF0000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44" fontId="22" fillId="0" borderId="0" applyFont="0" applyFill="0" applyBorder="0" applyAlignment="0" applyProtection="0"/>
  </cellStyleXfs>
  <cellXfs count="150">
    <xf numFmtId="0" fontId="0" fillId="0" borderId="0" xfId="0"/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top"/>
    </xf>
    <xf numFmtId="0" fontId="9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justify"/>
    </xf>
    <xf numFmtId="0" fontId="12" fillId="0" borderId="1" xfId="0" applyFont="1" applyBorder="1" applyAlignment="1">
      <alignment horizontal="justify"/>
    </xf>
    <xf numFmtId="0" fontId="16" fillId="0" borderId="1" xfId="0" applyFont="1" applyBorder="1" applyAlignment="1">
      <alignment horizontal="justify" vertical="top"/>
    </xf>
    <xf numFmtId="0" fontId="11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1" fillId="0" borderId="1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/>
    </xf>
    <xf numFmtId="0" fontId="11" fillId="3" borderId="18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164" fontId="11" fillId="3" borderId="3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44" fontId="4" fillId="0" borderId="1" xfId="2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4" fontId="4" fillId="0" borderId="3" xfId="2" applyFont="1" applyBorder="1"/>
    <xf numFmtId="44" fontId="4" fillId="0" borderId="3" xfId="2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5" fillId="5" borderId="15" xfId="0" applyFont="1" applyFill="1" applyBorder="1" applyAlignment="1">
      <alignment horizontal="center" vertical="center" wrapText="1"/>
    </xf>
    <xf numFmtId="0" fontId="25" fillId="5" borderId="9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justify" wrapText="1"/>
    </xf>
    <xf numFmtId="0" fontId="24" fillId="5" borderId="9" xfId="0" applyFont="1" applyFill="1" applyBorder="1" applyAlignment="1">
      <alignment horizontal="center" wrapText="1"/>
    </xf>
    <xf numFmtId="0" fontId="24" fillId="5" borderId="9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 wrapText="1"/>
    </xf>
    <xf numFmtId="44" fontId="26" fillId="0" borderId="9" xfId="2" applyFont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left" vertical="center" wrapText="1"/>
    </xf>
    <xf numFmtId="0" fontId="26" fillId="3" borderId="8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center" vertical="center" wrapText="1"/>
    </xf>
    <xf numFmtId="44" fontId="26" fillId="3" borderId="9" xfId="2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left" vertical="center" wrapText="1"/>
    </xf>
    <xf numFmtId="0" fontId="26" fillId="5" borderId="9" xfId="0" applyFont="1" applyFill="1" applyBorder="1" applyAlignment="1">
      <alignment horizontal="center" vertical="center" wrapText="1"/>
    </xf>
    <xf numFmtId="0" fontId="27" fillId="5" borderId="8" xfId="0" applyFont="1" applyFill="1" applyBorder="1" applyAlignment="1">
      <alignment horizontal="left" vertical="center" wrapText="1"/>
    </xf>
    <xf numFmtId="0" fontId="27" fillId="5" borderId="9" xfId="0" applyFont="1" applyFill="1" applyBorder="1" applyAlignment="1">
      <alignment horizontal="center" vertical="center" wrapText="1"/>
    </xf>
    <xf numFmtId="0" fontId="7" fillId="4" borderId="2" xfId="0" applyFont="1" applyFill="1" applyBorder="1"/>
    <xf numFmtId="44" fontId="11" fillId="3" borderId="1" xfId="2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31" fillId="5" borderId="11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6" fillId="4" borderId="7" xfId="0" applyFont="1" applyFill="1" applyBorder="1" applyAlignment="1">
      <alignment horizontal="center" vertical="center" wrapText="1"/>
    </xf>
    <xf numFmtId="0" fontId="37" fillId="4" borderId="19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vertical="center" wrapText="1"/>
    </xf>
    <xf numFmtId="0" fontId="31" fillId="6" borderId="11" xfId="0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44" fontId="27" fillId="0" borderId="9" xfId="2" applyFont="1" applyFill="1" applyBorder="1" applyAlignment="1">
      <alignment horizontal="center" vertical="center" wrapText="1"/>
    </xf>
    <xf numFmtId="44" fontId="26" fillId="0" borderId="9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10" xfId="0" applyFont="1" applyBorder="1" applyAlignment="1">
      <alignment horizontal="center"/>
    </xf>
    <xf numFmtId="0" fontId="24" fillId="5" borderId="14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0" fontId="40" fillId="0" borderId="27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0" borderId="24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0" fillId="4" borderId="1" xfId="0" applyFont="1" applyFill="1" applyBorder="1" applyAlignment="1">
      <alignment horizontal="center" vertical="center" wrapText="1"/>
    </xf>
    <xf numFmtId="0" fontId="30" fillId="4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36" fillId="4" borderId="1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6" fillId="4" borderId="16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6" fillId="4" borderId="20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2000000}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" name="Text Box 3814">
          <a:extLst>
            <a:ext uri="{FF2B5EF4-FFF2-40B4-BE49-F238E27FC236}">
              <a16:creationId xmlns:a16="http://schemas.microsoft.com/office/drawing/2014/main" id="{301ED534-DEF4-46BD-88E3-E0939575365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" name="Text Box 3814">
          <a:extLst>
            <a:ext uri="{FF2B5EF4-FFF2-40B4-BE49-F238E27FC236}">
              <a16:creationId xmlns:a16="http://schemas.microsoft.com/office/drawing/2014/main" id="{207E79D0-105C-446C-A99B-1A8CA1C8F37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" name="Text Box 3814">
          <a:extLst>
            <a:ext uri="{FF2B5EF4-FFF2-40B4-BE49-F238E27FC236}">
              <a16:creationId xmlns:a16="http://schemas.microsoft.com/office/drawing/2014/main" id="{FA5BD726-8F8E-416C-B182-4888E1C36C9B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" name="Text Box 3814">
          <a:extLst>
            <a:ext uri="{FF2B5EF4-FFF2-40B4-BE49-F238E27FC236}">
              <a16:creationId xmlns:a16="http://schemas.microsoft.com/office/drawing/2014/main" id="{5CB4F29E-EBFA-4564-AEA4-DE170D55E43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" name="Text Box 3814">
          <a:extLst>
            <a:ext uri="{FF2B5EF4-FFF2-40B4-BE49-F238E27FC236}">
              <a16:creationId xmlns:a16="http://schemas.microsoft.com/office/drawing/2014/main" id="{E250AA8A-45E1-4AEF-ABB9-6D6B25034C1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7" name="Text Box 3814">
          <a:extLst>
            <a:ext uri="{FF2B5EF4-FFF2-40B4-BE49-F238E27FC236}">
              <a16:creationId xmlns:a16="http://schemas.microsoft.com/office/drawing/2014/main" id="{F8D26895-A626-44B9-BB08-E7D870E14F9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8" name="Text Box 3814">
          <a:extLst>
            <a:ext uri="{FF2B5EF4-FFF2-40B4-BE49-F238E27FC236}">
              <a16:creationId xmlns:a16="http://schemas.microsoft.com/office/drawing/2014/main" id="{543B4E19-6C71-4996-957B-673C20B8A036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9" name="Text Box 3814">
          <a:extLst>
            <a:ext uri="{FF2B5EF4-FFF2-40B4-BE49-F238E27FC236}">
              <a16:creationId xmlns:a16="http://schemas.microsoft.com/office/drawing/2014/main" id="{E0A0B284-FA9B-4F8F-ADBE-7175381784D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0" name="Text Box 3814">
          <a:extLst>
            <a:ext uri="{FF2B5EF4-FFF2-40B4-BE49-F238E27FC236}">
              <a16:creationId xmlns:a16="http://schemas.microsoft.com/office/drawing/2014/main" id="{C2D58B92-57E7-4D75-BA05-F83FB7C5189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1" name="Text Box 3814">
          <a:extLst>
            <a:ext uri="{FF2B5EF4-FFF2-40B4-BE49-F238E27FC236}">
              <a16:creationId xmlns:a16="http://schemas.microsoft.com/office/drawing/2014/main" id="{CAFD07E8-1DE5-43AF-A3EB-0F4AE0497CC6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2" name="Text Box 3814">
          <a:extLst>
            <a:ext uri="{FF2B5EF4-FFF2-40B4-BE49-F238E27FC236}">
              <a16:creationId xmlns:a16="http://schemas.microsoft.com/office/drawing/2014/main" id="{3CD6AC13-4481-4F70-84BA-4C6BDD8AB8D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3" name="Text Box 3814">
          <a:extLst>
            <a:ext uri="{FF2B5EF4-FFF2-40B4-BE49-F238E27FC236}">
              <a16:creationId xmlns:a16="http://schemas.microsoft.com/office/drawing/2014/main" id="{DF9F3B3A-D919-4A4A-A11F-1413395F470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4" name="Text Box 3814">
          <a:extLst>
            <a:ext uri="{FF2B5EF4-FFF2-40B4-BE49-F238E27FC236}">
              <a16:creationId xmlns:a16="http://schemas.microsoft.com/office/drawing/2014/main" id="{339320FE-0309-4270-BF5D-A209EBFE16D1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5" name="Text Box 3814">
          <a:extLst>
            <a:ext uri="{FF2B5EF4-FFF2-40B4-BE49-F238E27FC236}">
              <a16:creationId xmlns:a16="http://schemas.microsoft.com/office/drawing/2014/main" id="{2463A572-6629-46B4-9028-94379239192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6" name="Text Box 3814">
          <a:extLst>
            <a:ext uri="{FF2B5EF4-FFF2-40B4-BE49-F238E27FC236}">
              <a16:creationId xmlns:a16="http://schemas.microsoft.com/office/drawing/2014/main" id="{B0E7140E-7F1B-4EFA-B710-147FAD83997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7" name="Text Box 3814">
          <a:extLst>
            <a:ext uri="{FF2B5EF4-FFF2-40B4-BE49-F238E27FC236}">
              <a16:creationId xmlns:a16="http://schemas.microsoft.com/office/drawing/2014/main" id="{911231BB-29B2-42E0-9233-CFF0BEAD3F6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8" name="Text Box 3814">
          <a:extLst>
            <a:ext uri="{FF2B5EF4-FFF2-40B4-BE49-F238E27FC236}">
              <a16:creationId xmlns:a16="http://schemas.microsoft.com/office/drawing/2014/main" id="{F89A3C8A-3D39-4EF6-8175-6C26ABE50EF7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19" name="Text Box 3814">
          <a:extLst>
            <a:ext uri="{FF2B5EF4-FFF2-40B4-BE49-F238E27FC236}">
              <a16:creationId xmlns:a16="http://schemas.microsoft.com/office/drawing/2014/main" id="{0A0C1024-DA75-430A-A8CF-1DB3C2B1FF0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0" name="Text Box 3814">
          <a:extLst>
            <a:ext uri="{FF2B5EF4-FFF2-40B4-BE49-F238E27FC236}">
              <a16:creationId xmlns:a16="http://schemas.microsoft.com/office/drawing/2014/main" id="{C8783E21-D937-4DE6-B090-65FB0D6B9E12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1" name="Text Box 3814">
          <a:extLst>
            <a:ext uri="{FF2B5EF4-FFF2-40B4-BE49-F238E27FC236}">
              <a16:creationId xmlns:a16="http://schemas.microsoft.com/office/drawing/2014/main" id="{AEE14E52-A785-400B-B47E-0DEBCD06FA3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2" name="Text Box 3814">
          <a:extLst>
            <a:ext uri="{FF2B5EF4-FFF2-40B4-BE49-F238E27FC236}">
              <a16:creationId xmlns:a16="http://schemas.microsoft.com/office/drawing/2014/main" id="{F7307795-89AD-48D4-8634-551FAAF3E32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3" name="Text Box 3814">
          <a:extLst>
            <a:ext uri="{FF2B5EF4-FFF2-40B4-BE49-F238E27FC236}">
              <a16:creationId xmlns:a16="http://schemas.microsoft.com/office/drawing/2014/main" id="{86FDAAEE-7C15-4256-A10F-B205114D4D3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4" name="Text Box 3814">
          <a:extLst>
            <a:ext uri="{FF2B5EF4-FFF2-40B4-BE49-F238E27FC236}">
              <a16:creationId xmlns:a16="http://schemas.microsoft.com/office/drawing/2014/main" id="{1FB8C55D-E9D4-4B82-BBD2-BFC9CE551E3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5" name="Text Box 3814">
          <a:extLst>
            <a:ext uri="{FF2B5EF4-FFF2-40B4-BE49-F238E27FC236}">
              <a16:creationId xmlns:a16="http://schemas.microsoft.com/office/drawing/2014/main" id="{3977145C-F90B-435E-B645-A17128535A48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6" name="Text Box 3814">
          <a:extLst>
            <a:ext uri="{FF2B5EF4-FFF2-40B4-BE49-F238E27FC236}">
              <a16:creationId xmlns:a16="http://schemas.microsoft.com/office/drawing/2014/main" id="{7E38552E-E159-45FE-8CB1-D2147292039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7" name="Text Box 3814">
          <a:extLst>
            <a:ext uri="{FF2B5EF4-FFF2-40B4-BE49-F238E27FC236}">
              <a16:creationId xmlns:a16="http://schemas.microsoft.com/office/drawing/2014/main" id="{B02F75C8-E9C0-48D6-B26B-4B83D6167CE9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8" name="Text Box 3814">
          <a:extLst>
            <a:ext uri="{FF2B5EF4-FFF2-40B4-BE49-F238E27FC236}">
              <a16:creationId xmlns:a16="http://schemas.microsoft.com/office/drawing/2014/main" id="{EEBD440B-0B79-4B11-B6DD-378FDC3953F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29" name="Text Box 3814">
          <a:extLst>
            <a:ext uri="{FF2B5EF4-FFF2-40B4-BE49-F238E27FC236}">
              <a16:creationId xmlns:a16="http://schemas.microsoft.com/office/drawing/2014/main" id="{B34E10B0-43CD-44F4-AC54-E66FCE4A774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0" name="Text Box 3814">
          <a:extLst>
            <a:ext uri="{FF2B5EF4-FFF2-40B4-BE49-F238E27FC236}">
              <a16:creationId xmlns:a16="http://schemas.microsoft.com/office/drawing/2014/main" id="{AE00B219-FD05-4F52-8487-15B8703C77B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1" name="Text Box 3814">
          <a:extLst>
            <a:ext uri="{FF2B5EF4-FFF2-40B4-BE49-F238E27FC236}">
              <a16:creationId xmlns:a16="http://schemas.microsoft.com/office/drawing/2014/main" id="{A563029F-0BBC-475F-8EE1-ED2F5E1D30A6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2" name="Text Box 3814">
          <a:extLst>
            <a:ext uri="{FF2B5EF4-FFF2-40B4-BE49-F238E27FC236}">
              <a16:creationId xmlns:a16="http://schemas.microsoft.com/office/drawing/2014/main" id="{BE889517-CABB-4B00-87FD-DEC2D14BB1B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3" name="Text Box 3814">
          <a:extLst>
            <a:ext uri="{FF2B5EF4-FFF2-40B4-BE49-F238E27FC236}">
              <a16:creationId xmlns:a16="http://schemas.microsoft.com/office/drawing/2014/main" id="{30CD3DE9-6E17-4273-89AC-23BFEE9DC12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4" name="Text Box 3814">
          <a:extLst>
            <a:ext uri="{FF2B5EF4-FFF2-40B4-BE49-F238E27FC236}">
              <a16:creationId xmlns:a16="http://schemas.microsoft.com/office/drawing/2014/main" id="{4654D1CF-B13C-4574-A83A-F37315EB312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5" name="Text Box 3814">
          <a:extLst>
            <a:ext uri="{FF2B5EF4-FFF2-40B4-BE49-F238E27FC236}">
              <a16:creationId xmlns:a16="http://schemas.microsoft.com/office/drawing/2014/main" id="{197511D3-B0B5-43C1-B6F3-9B8A8DA2BF1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6" name="Text Box 3814">
          <a:extLst>
            <a:ext uri="{FF2B5EF4-FFF2-40B4-BE49-F238E27FC236}">
              <a16:creationId xmlns:a16="http://schemas.microsoft.com/office/drawing/2014/main" id="{56B5ECFC-9C54-4DCE-98CD-ABB2E9D85B8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7" name="Text Box 3814">
          <a:extLst>
            <a:ext uri="{FF2B5EF4-FFF2-40B4-BE49-F238E27FC236}">
              <a16:creationId xmlns:a16="http://schemas.microsoft.com/office/drawing/2014/main" id="{0F335522-0712-445B-BF22-D6F54AA7AF2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3947160</xdr:colOff>
      <xdr:row>169</xdr:row>
      <xdr:rowOff>0</xdr:rowOff>
    </xdr:from>
    <xdr:to>
      <xdr:col>5</xdr:col>
      <xdr:colOff>7620</xdr:colOff>
      <xdr:row>169</xdr:row>
      <xdr:rowOff>7620</xdr:rowOff>
    </xdr:to>
    <xdr:sp macro="" textlink="">
      <xdr:nvSpPr>
        <xdr:cNvPr id="38" name="Text Box 267">
          <a:extLst>
            <a:ext uri="{FF2B5EF4-FFF2-40B4-BE49-F238E27FC236}">
              <a16:creationId xmlns:a16="http://schemas.microsoft.com/office/drawing/2014/main" id="{F30863C9-1E4D-4EEA-9ADE-F78A5DE1423A}"/>
            </a:ext>
          </a:extLst>
        </xdr:cNvPr>
        <xdr:cNvSpPr txBox="1">
          <a:spLocks noChangeArrowheads="1"/>
        </xdr:cNvSpPr>
      </xdr:nvSpPr>
      <xdr:spPr bwMode="auto">
        <a:xfrm>
          <a:off x="6644640" y="4857750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39" name="Text Box 3814">
          <a:extLst>
            <a:ext uri="{FF2B5EF4-FFF2-40B4-BE49-F238E27FC236}">
              <a16:creationId xmlns:a16="http://schemas.microsoft.com/office/drawing/2014/main" id="{CC392D20-B892-400E-BEC0-B5064B60872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0" name="Text Box 3814">
          <a:extLst>
            <a:ext uri="{FF2B5EF4-FFF2-40B4-BE49-F238E27FC236}">
              <a16:creationId xmlns:a16="http://schemas.microsoft.com/office/drawing/2014/main" id="{763B9FBD-C0CD-484F-AA34-6B13FB9964B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1" name="Text Box 3814">
          <a:extLst>
            <a:ext uri="{FF2B5EF4-FFF2-40B4-BE49-F238E27FC236}">
              <a16:creationId xmlns:a16="http://schemas.microsoft.com/office/drawing/2014/main" id="{28501BBE-020E-4355-92BE-A160F2BFE359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2" name="Text Box 3814">
          <a:extLst>
            <a:ext uri="{FF2B5EF4-FFF2-40B4-BE49-F238E27FC236}">
              <a16:creationId xmlns:a16="http://schemas.microsoft.com/office/drawing/2014/main" id="{59EAEC4A-80D6-487D-80F2-0B5596244DD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3" name="Text Box 3814">
          <a:extLst>
            <a:ext uri="{FF2B5EF4-FFF2-40B4-BE49-F238E27FC236}">
              <a16:creationId xmlns:a16="http://schemas.microsoft.com/office/drawing/2014/main" id="{8B49215A-8B36-45CF-A8DA-80C30750C4D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4" name="Text Box 3814">
          <a:extLst>
            <a:ext uri="{FF2B5EF4-FFF2-40B4-BE49-F238E27FC236}">
              <a16:creationId xmlns:a16="http://schemas.microsoft.com/office/drawing/2014/main" id="{51BCD083-3128-496C-B45E-715E450A85F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5" name="Text Box 3814">
          <a:extLst>
            <a:ext uri="{FF2B5EF4-FFF2-40B4-BE49-F238E27FC236}">
              <a16:creationId xmlns:a16="http://schemas.microsoft.com/office/drawing/2014/main" id="{D76D34C6-34E2-4833-9DB2-03C0547BD72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6" name="Text Box 3814">
          <a:extLst>
            <a:ext uri="{FF2B5EF4-FFF2-40B4-BE49-F238E27FC236}">
              <a16:creationId xmlns:a16="http://schemas.microsoft.com/office/drawing/2014/main" id="{6EAFAD79-EE6F-4942-AC0E-C04B4901895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7" name="Text Box 3814">
          <a:extLst>
            <a:ext uri="{FF2B5EF4-FFF2-40B4-BE49-F238E27FC236}">
              <a16:creationId xmlns:a16="http://schemas.microsoft.com/office/drawing/2014/main" id="{B8D896C8-8393-4EFD-933F-A960856AD97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8" name="Text Box 3814">
          <a:extLst>
            <a:ext uri="{FF2B5EF4-FFF2-40B4-BE49-F238E27FC236}">
              <a16:creationId xmlns:a16="http://schemas.microsoft.com/office/drawing/2014/main" id="{EEDB6EA1-7E0F-4D40-88D5-F8BB9E486D0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49" name="Text Box 3814">
          <a:extLst>
            <a:ext uri="{FF2B5EF4-FFF2-40B4-BE49-F238E27FC236}">
              <a16:creationId xmlns:a16="http://schemas.microsoft.com/office/drawing/2014/main" id="{CEB43FA9-DF5C-4CAA-A65D-32E78B06A951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0" name="Text Box 3814">
          <a:extLst>
            <a:ext uri="{FF2B5EF4-FFF2-40B4-BE49-F238E27FC236}">
              <a16:creationId xmlns:a16="http://schemas.microsoft.com/office/drawing/2014/main" id="{68712D19-D2DD-4CF5-B292-5D7D51768DE2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1" name="Text Box 3814">
          <a:extLst>
            <a:ext uri="{FF2B5EF4-FFF2-40B4-BE49-F238E27FC236}">
              <a16:creationId xmlns:a16="http://schemas.microsoft.com/office/drawing/2014/main" id="{09624A7F-51F4-4953-B0B6-73AB69C5C7C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2" name="Text Box 3814">
          <a:extLst>
            <a:ext uri="{FF2B5EF4-FFF2-40B4-BE49-F238E27FC236}">
              <a16:creationId xmlns:a16="http://schemas.microsoft.com/office/drawing/2014/main" id="{155B3E35-BFE7-4780-A485-EBA0833FDB0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3" name="Text Box 3814">
          <a:extLst>
            <a:ext uri="{FF2B5EF4-FFF2-40B4-BE49-F238E27FC236}">
              <a16:creationId xmlns:a16="http://schemas.microsoft.com/office/drawing/2014/main" id="{C914AE2B-81EB-4BBA-BCE0-47433F87F23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4" name="Text Box 3814">
          <a:extLst>
            <a:ext uri="{FF2B5EF4-FFF2-40B4-BE49-F238E27FC236}">
              <a16:creationId xmlns:a16="http://schemas.microsoft.com/office/drawing/2014/main" id="{CB811B6D-807F-4247-A0B4-AFE81BCAB4D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5" name="Text Box 3814">
          <a:extLst>
            <a:ext uri="{FF2B5EF4-FFF2-40B4-BE49-F238E27FC236}">
              <a16:creationId xmlns:a16="http://schemas.microsoft.com/office/drawing/2014/main" id="{0D96A73A-E997-49D4-973C-B905130D418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6" name="Text Box 3814">
          <a:extLst>
            <a:ext uri="{FF2B5EF4-FFF2-40B4-BE49-F238E27FC236}">
              <a16:creationId xmlns:a16="http://schemas.microsoft.com/office/drawing/2014/main" id="{74AB04C2-10B3-4219-B338-3D96652E7FC6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7" name="Text Box 3814">
          <a:extLst>
            <a:ext uri="{FF2B5EF4-FFF2-40B4-BE49-F238E27FC236}">
              <a16:creationId xmlns:a16="http://schemas.microsoft.com/office/drawing/2014/main" id="{1BB2B451-22E5-4F20-BD26-621FD2B40B11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8" name="Text Box 3814">
          <a:extLst>
            <a:ext uri="{FF2B5EF4-FFF2-40B4-BE49-F238E27FC236}">
              <a16:creationId xmlns:a16="http://schemas.microsoft.com/office/drawing/2014/main" id="{A3B1CA56-4EE6-4D13-91EA-7B942E480C27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59" name="Text Box 3814">
          <a:extLst>
            <a:ext uri="{FF2B5EF4-FFF2-40B4-BE49-F238E27FC236}">
              <a16:creationId xmlns:a16="http://schemas.microsoft.com/office/drawing/2014/main" id="{DC9E9954-14FF-4EE1-8FE4-2FE76FE86AE1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0" name="Text Box 3814">
          <a:extLst>
            <a:ext uri="{FF2B5EF4-FFF2-40B4-BE49-F238E27FC236}">
              <a16:creationId xmlns:a16="http://schemas.microsoft.com/office/drawing/2014/main" id="{18DC00FE-1BB2-4B68-A44E-20706381A48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1" name="Text Box 3814">
          <a:extLst>
            <a:ext uri="{FF2B5EF4-FFF2-40B4-BE49-F238E27FC236}">
              <a16:creationId xmlns:a16="http://schemas.microsoft.com/office/drawing/2014/main" id="{84C7FFA3-9C58-4216-8500-26A38ECE5532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2" name="Text Box 3814">
          <a:extLst>
            <a:ext uri="{FF2B5EF4-FFF2-40B4-BE49-F238E27FC236}">
              <a16:creationId xmlns:a16="http://schemas.microsoft.com/office/drawing/2014/main" id="{47D80789-C909-4985-A30D-791DD0728E96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3" name="Text Box 3814">
          <a:extLst>
            <a:ext uri="{FF2B5EF4-FFF2-40B4-BE49-F238E27FC236}">
              <a16:creationId xmlns:a16="http://schemas.microsoft.com/office/drawing/2014/main" id="{7E10179A-DA44-4A79-AFC7-8E6B7E5CA56B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4" name="Text Box 3814">
          <a:extLst>
            <a:ext uri="{FF2B5EF4-FFF2-40B4-BE49-F238E27FC236}">
              <a16:creationId xmlns:a16="http://schemas.microsoft.com/office/drawing/2014/main" id="{BF6A6170-9A44-4329-AE6E-9562D060548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5" name="Text Box 3814">
          <a:extLst>
            <a:ext uri="{FF2B5EF4-FFF2-40B4-BE49-F238E27FC236}">
              <a16:creationId xmlns:a16="http://schemas.microsoft.com/office/drawing/2014/main" id="{61BF2759-1BE9-44A0-AC21-97B9C5EA700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6" name="Text Box 3814">
          <a:extLst>
            <a:ext uri="{FF2B5EF4-FFF2-40B4-BE49-F238E27FC236}">
              <a16:creationId xmlns:a16="http://schemas.microsoft.com/office/drawing/2014/main" id="{DD42A153-004A-4A45-A393-BCB188E8488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7" name="Text Box 3814">
          <a:extLst>
            <a:ext uri="{FF2B5EF4-FFF2-40B4-BE49-F238E27FC236}">
              <a16:creationId xmlns:a16="http://schemas.microsoft.com/office/drawing/2014/main" id="{792DA418-6A8B-452E-AB52-550B9DE3462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8" name="Text Box 3814">
          <a:extLst>
            <a:ext uri="{FF2B5EF4-FFF2-40B4-BE49-F238E27FC236}">
              <a16:creationId xmlns:a16="http://schemas.microsoft.com/office/drawing/2014/main" id="{7E4CF501-CD28-4AFC-A976-14696808B5E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69" name="Text Box 3814">
          <a:extLst>
            <a:ext uri="{FF2B5EF4-FFF2-40B4-BE49-F238E27FC236}">
              <a16:creationId xmlns:a16="http://schemas.microsoft.com/office/drawing/2014/main" id="{AF4A89D2-6557-4983-AF44-ABCFEFAECA29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70" name="Text Box 3814">
          <a:extLst>
            <a:ext uri="{FF2B5EF4-FFF2-40B4-BE49-F238E27FC236}">
              <a16:creationId xmlns:a16="http://schemas.microsoft.com/office/drawing/2014/main" id="{679FDF2B-B063-40DA-B440-99F4CB76E3E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71" name="Text Box 3814">
          <a:extLst>
            <a:ext uri="{FF2B5EF4-FFF2-40B4-BE49-F238E27FC236}">
              <a16:creationId xmlns:a16="http://schemas.microsoft.com/office/drawing/2014/main" id="{C89B5E78-32B4-4502-9702-63CE80CF8F16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72" name="Text Box 3814">
          <a:extLst>
            <a:ext uri="{FF2B5EF4-FFF2-40B4-BE49-F238E27FC236}">
              <a16:creationId xmlns:a16="http://schemas.microsoft.com/office/drawing/2014/main" id="{331BDC06-525D-47F1-BFEA-20F98F11B54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73" name="Text Box 3814">
          <a:extLst>
            <a:ext uri="{FF2B5EF4-FFF2-40B4-BE49-F238E27FC236}">
              <a16:creationId xmlns:a16="http://schemas.microsoft.com/office/drawing/2014/main" id="{FEC48065-2E2F-4E95-A9EF-0C429A6A63A7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373380</xdr:colOff>
      <xdr:row>169</xdr:row>
      <xdr:rowOff>91440</xdr:rowOff>
    </xdr:to>
    <xdr:sp macro="" textlink="">
      <xdr:nvSpPr>
        <xdr:cNvPr id="74" name="Text Box 3814">
          <a:extLst>
            <a:ext uri="{FF2B5EF4-FFF2-40B4-BE49-F238E27FC236}">
              <a16:creationId xmlns:a16="http://schemas.microsoft.com/office/drawing/2014/main" id="{DAE55437-AC85-4657-9D17-0EB7EED1B4D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7338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75" name="Text Box 3814">
          <a:extLst>
            <a:ext uri="{FF2B5EF4-FFF2-40B4-BE49-F238E27FC236}">
              <a16:creationId xmlns:a16="http://schemas.microsoft.com/office/drawing/2014/main" id="{EB5BF624-1EF5-4BF9-BDD1-3D0B4EDD1DB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76" name="Text Box 3814">
          <a:extLst>
            <a:ext uri="{FF2B5EF4-FFF2-40B4-BE49-F238E27FC236}">
              <a16:creationId xmlns:a16="http://schemas.microsoft.com/office/drawing/2014/main" id="{EFECCB55-5D54-4C23-BCC4-3EC0B051FBA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77" name="Text Box 3814">
          <a:extLst>
            <a:ext uri="{FF2B5EF4-FFF2-40B4-BE49-F238E27FC236}">
              <a16:creationId xmlns:a16="http://schemas.microsoft.com/office/drawing/2014/main" id="{15FDDF33-A862-47AA-8AC7-AB72DE5F30E1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78" name="Text Box 3814">
          <a:extLst>
            <a:ext uri="{FF2B5EF4-FFF2-40B4-BE49-F238E27FC236}">
              <a16:creationId xmlns:a16="http://schemas.microsoft.com/office/drawing/2014/main" id="{07B14B2D-D905-4E89-9A75-D278BC64D83B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79" name="Text Box 3814">
          <a:extLst>
            <a:ext uri="{FF2B5EF4-FFF2-40B4-BE49-F238E27FC236}">
              <a16:creationId xmlns:a16="http://schemas.microsoft.com/office/drawing/2014/main" id="{E50C6E8E-E6E8-4FF5-9072-4CA6AE846B9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0" name="Text Box 3814">
          <a:extLst>
            <a:ext uri="{FF2B5EF4-FFF2-40B4-BE49-F238E27FC236}">
              <a16:creationId xmlns:a16="http://schemas.microsoft.com/office/drawing/2014/main" id="{BB5A686B-1F9C-4FC0-A564-A41A8EB8BE6B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1" name="Text Box 3814">
          <a:extLst>
            <a:ext uri="{FF2B5EF4-FFF2-40B4-BE49-F238E27FC236}">
              <a16:creationId xmlns:a16="http://schemas.microsoft.com/office/drawing/2014/main" id="{37CC257D-7F3D-4AF3-AFEA-C1B7B0FFBE1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2" name="Text Box 3814">
          <a:extLst>
            <a:ext uri="{FF2B5EF4-FFF2-40B4-BE49-F238E27FC236}">
              <a16:creationId xmlns:a16="http://schemas.microsoft.com/office/drawing/2014/main" id="{B06E2606-1BAB-45B9-AB80-1770B97821A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3" name="Text Box 3814">
          <a:extLst>
            <a:ext uri="{FF2B5EF4-FFF2-40B4-BE49-F238E27FC236}">
              <a16:creationId xmlns:a16="http://schemas.microsoft.com/office/drawing/2014/main" id="{D7DDA9F1-1B2F-4496-88EF-49BE3A68FC7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4" name="Text Box 3814">
          <a:extLst>
            <a:ext uri="{FF2B5EF4-FFF2-40B4-BE49-F238E27FC236}">
              <a16:creationId xmlns:a16="http://schemas.microsoft.com/office/drawing/2014/main" id="{9C4A90AA-C412-4B2A-AF8D-9C1666732C77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5" name="Text Box 3814">
          <a:extLst>
            <a:ext uri="{FF2B5EF4-FFF2-40B4-BE49-F238E27FC236}">
              <a16:creationId xmlns:a16="http://schemas.microsoft.com/office/drawing/2014/main" id="{276595A1-6E98-4DA8-9334-22FA76FA27F8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6" name="Text Box 3814">
          <a:extLst>
            <a:ext uri="{FF2B5EF4-FFF2-40B4-BE49-F238E27FC236}">
              <a16:creationId xmlns:a16="http://schemas.microsoft.com/office/drawing/2014/main" id="{7FE5C1E2-D936-4390-AF85-8A8E96C9A08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7" name="Text Box 3814">
          <a:extLst>
            <a:ext uri="{FF2B5EF4-FFF2-40B4-BE49-F238E27FC236}">
              <a16:creationId xmlns:a16="http://schemas.microsoft.com/office/drawing/2014/main" id="{7FE283FE-41DF-4470-8C99-6242B8CA535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8" name="Text Box 3814">
          <a:extLst>
            <a:ext uri="{FF2B5EF4-FFF2-40B4-BE49-F238E27FC236}">
              <a16:creationId xmlns:a16="http://schemas.microsoft.com/office/drawing/2014/main" id="{9A1E7B82-D1E7-4221-85C0-2D70E965991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89" name="Text Box 3814">
          <a:extLst>
            <a:ext uri="{FF2B5EF4-FFF2-40B4-BE49-F238E27FC236}">
              <a16:creationId xmlns:a16="http://schemas.microsoft.com/office/drawing/2014/main" id="{756171C9-ED7F-4B63-88C0-7A192EDE2C2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0" name="Text Box 3814">
          <a:extLst>
            <a:ext uri="{FF2B5EF4-FFF2-40B4-BE49-F238E27FC236}">
              <a16:creationId xmlns:a16="http://schemas.microsoft.com/office/drawing/2014/main" id="{E08E87DF-EB33-4470-8A96-25F53596B777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1" name="Text Box 3814">
          <a:extLst>
            <a:ext uri="{FF2B5EF4-FFF2-40B4-BE49-F238E27FC236}">
              <a16:creationId xmlns:a16="http://schemas.microsoft.com/office/drawing/2014/main" id="{7BE94E3C-56F2-498A-BB26-D01B8D41FE7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2" name="Text Box 3814">
          <a:extLst>
            <a:ext uri="{FF2B5EF4-FFF2-40B4-BE49-F238E27FC236}">
              <a16:creationId xmlns:a16="http://schemas.microsoft.com/office/drawing/2014/main" id="{01494708-201B-4DF8-A37E-04617A3BB73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3" name="Text Box 3814">
          <a:extLst>
            <a:ext uri="{FF2B5EF4-FFF2-40B4-BE49-F238E27FC236}">
              <a16:creationId xmlns:a16="http://schemas.microsoft.com/office/drawing/2014/main" id="{7DD55426-F203-4A38-9CC6-95C8715E978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4" name="Text Box 3814">
          <a:extLst>
            <a:ext uri="{FF2B5EF4-FFF2-40B4-BE49-F238E27FC236}">
              <a16:creationId xmlns:a16="http://schemas.microsoft.com/office/drawing/2014/main" id="{D8E3630E-0AEE-45B1-9A11-8FCE6867527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5" name="Text Box 3814">
          <a:extLst>
            <a:ext uri="{FF2B5EF4-FFF2-40B4-BE49-F238E27FC236}">
              <a16:creationId xmlns:a16="http://schemas.microsoft.com/office/drawing/2014/main" id="{EF30B453-F6A8-4D6C-95E5-987108F6C9E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6" name="Text Box 3814">
          <a:extLst>
            <a:ext uri="{FF2B5EF4-FFF2-40B4-BE49-F238E27FC236}">
              <a16:creationId xmlns:a16="http://schemas.microsoft.com/office/drawing/2014/main" id="{350439E6-E7CB-4933-8E16-5778D03E70A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7" name="Text Box 3814">
          <a:extLst>
            <a:ext uri="{FF2B5EF4-FFF2-40B4-BE49-F238E27FC236}">
              <a16:creationId xmlns:a16="http://schemas.microsoft.com/office/drawing/2014/main" id="{4B9739AD-0D24-4CED-8C33-319D1E195CB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8" name="Text Box 3814">
          <a:extLst>
            <a:ext uri="{FF2B5EF4-FFF2-40B4-BE49-F238E27FC236}">
              <a16:creationId xmlns:a16="http://schemas.microsoft.com/office/drawing/2014/main" id="{FED19A05-18B7-4615-94E1-23B63016E8B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99" name="Text Box 3814">
          <a:extLst>
            <a:ext uri="{FF2B5EF4-FFF2-40B4-BE49-F238E27FC236}">
              <a16:creationId xmlns:a16="http://schemas.microsoft.com/office/drawing/2014/main" id="{B0A0EDA9-1697-4B71-B629-795D2E6E183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0" name="Text Box 3814">
          <a:extLst>
            <a:ext uri="{FF2B5EF4-FFF2-40B4-BE49-F238E27FC236}">
              <a16:creationId xmlns:a16="http://schemas.microsoft.com/office/drawing/2014/main" id="{1D670470-6B41-4CDC-B130-265DE30693A2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1" name="Text Box 3814">
          <a:extLst>
            <a:ext uri="{FF2B5EF4-FFF2-40B4-BE49-F238E27FC236}">
              <a16:creationId xmlns:a16="http://schemas.microsoft.com/office/drawing/2014/main" id="{F644CD2D-F2B2-4CDE-A003-EF64A88CEB7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2" name="Text Box 3814">
          <a:extLst>
            <a:ext uri="{FF2B5EF4-FFF2-40B4-BE49-F238E27FC236}">
              <a16:creationId xmlns:a16="http://schemas.microsoft.com/office/drawing/2014/main" id="{EED54502-212D-4675-A684-FD48E4E4462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3" name="Text Box 3814">
          <a:extLst>
            <a:ext uri="{FF2B5EF4-FFF2-40B4-BE49-F238E27FC236}">
              <a16:creationId xmlns:a16="http://schemas.microsoft.com/office/drawing/2014/main" id="{A4D93230-3362-4577-BCAA-90A165CC726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4" name="Text Box 3814">
          <a:extLst>
            <a:ext uri="{FF2B5EF4-FFF2-40B4-BE49-F238E27FC236}">
              <a16:creationId xmlns:a16="http://schemas.microsoft.com/office/drawing/2014/main" id="{E35047B2-7D54-4EEB-AE6F-B47E3F1E3AA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5" name="Text Box 3814">
          <a:extLst>
            <a:ext uri="{FF2B5EF4-FFF2-40B4-BE49-F238E27FC236}">
              <a16:creationId xmlns:a16="http://schemas.microsoft.com/office/drawing/2014/main" id="{715BFEB3-53FD-4FDA-A031-D934E0CF1C5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6" name="Text Box 3814">
          <a:extLst>
            <a:ext uri="{FF2B5EF4-FFF2-40B4-BE49-F238E27FC236}">
              <a16:creationId xmlns:a16="http://schemas.microsoft.com/office/drawing/2014/main" id="{AFEBC424-1BC4-4056-B81B-CF09096A7F7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7" name="Text Box 3814">
          <a:extLst>
            <a:ext uri="{FF2B5EF4-FFF2-40B4-BE49-F238E27FC236}">
              <a16:creationId xmlns:a16="http://schemas.microsoft.com/office/drawing/2014/main" id="{EF958DEA-F306-4190-924B-FEC258DAE67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8" name="Text Box 3814">
          <a:extLst>
            <a:ext uri="{FF2B5EF4-FFF2-40B4-BE49-F238E27FC236}">
              <a16:creationId xmlns:a16="http://schemas.microsoft.com/office/drawing/2014/main" id="{2FF0E837-A066-4BBB-9E3E-43C00D81F02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09" name="Text Box 3814">
          <a:extLst>
            <a:ext uri="{FF2B5EF4-FFF2-40B4-BE49-F238E27FC236}">
              <a16:creationId xmlns:a16="http://schemas.microsoft.com/office/drawing/2014/main" id="{A53BBBA2-A28F-4637-88DC-90EA9112E6D2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10" name="Text Box 3814">
          <a:extLst>
            <a:ext uri="{FF2B5EF4-FFF2-40B4-BE49-F238E27FC236}">
              <a16:creationId xmlns:a16="http://schemas.microsoft.com/office/drawing/2014/main" id="{8CAAFE6B-DDE3-4070-8A3C-8CCF38C8AC7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45720</xdr:rowOff>
    </xdr:to>
    <xdr:sp macro="" textlink="">
      <xdr:nvSpPr>
        <xdr:cNvPr id="111" name="Text Box 3814">
          <a:extLst>
            <a:ext uri="{FF2B5EF4-FFF2-40B4-BE49-F238E27FC236}">
              <a16:creationId xmlns:a16="http://schemas.microsoft.com/office/drawing/2014/main" id="{4D8E39D7-8024-4789-BCB8-EC92C750DEC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45720</xdr:rowOff>
    </xdr:to>
    <xdr:sp macro="" textlink="">
      <xdr:nvSpPr>
        <xdr:cNvPr id="112" name="Text Box 3814">
          <a:extLst>
            <a:ext uri="{FF2B5EF4-FFF2-40B4-BE49-F238E27FC236}">
              <a16:creationId xmlns:a16="http://schemas.microsoft.com/office/drawing/2014/main" id="{576B2B29-92B3-49BA-9CF5-D4F084EFAB1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45720</xdr:rowOff>
    </xdr:to>
    <xdr:sp macro="" textlink="">
      <xdr:nvSpPr>
        <xdr:cNvPr id="113" name="Text Box 3814">
          <a:extLst>
            <a:ext uri="{FF2B5EF4-FFF2-40B4-BE49-F238E27FC236}">
              <a16:creationId xmlns:a16="http://schemas.microsoft.com/office/drawing/2014/main" id="{54A443F5-2F0E-4565-91F7-C1BEB599113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45720</xdr:rowOff>
    </xdr:to>
    <xdr:sp macro="" textlink="">
      <xdr:nvSpPr>
        <xdr:cNvPr id="114" name="Text Box 3814">
          <a:extLst>
            <a:ext uri="{FF2B5EF4-FFF2-40B4-BE49-F238E27FC236}">
              <a16:creationId xmlns:a16="http://schemas.microsoft.com/office/drawing/2014/main" id="{801E91DF-2135-482B-9838-4FDE9DC752D8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45720</xdr:rowOff>
    </xdr:to>
    <xdr:sp macro="" textlink="">
      <xdr:nvSpPr>
        <xdr:cNvPr id="115" name="Text Box 3814">
          <a:extLst>
            <a:ext uri="{FF2B5EF4-FFF2-40B4-BE49-F238E27FC236}">
              <a16:creationId xmlns:a16="http://schemas.microsoft.com/office/drawing/2014/main" id="{E0906568-DD01-4BA5-B8DC-2D49D1584F8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45720</xdr:rowOff>
    </xdr:to>
    <xdr:sp macro="" textlink="">
      <xdr:nvSpPr>
        <xdr:cNvPr id="116" name="Text Box 3814">
          <a:extLst>
            <a:ext uri="{FF2B5EF4-FFF2-40B4-BE49-F238E27FC236}">
              <a16:creationId xmlns:a16="http://schemas.microsoft.com/office/drawing/2014/main" id="{3878F2D4-61B1-432F-A84F-DC69335A1CCB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17" name="Text Box 3814">
          <a:extLst>
            <a:ext uri="{FF2B5EF4-FFF2-40B4-BE49-F238E27FC236}">
              <a16:creationId xmlns:a16="http://schemas.microsoft.com/office/drawing/2014/main" id="{5E2E5F6D-1431-4CFD-A835-5DEB5A3AA1E1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18" name="Text Box 3814">
          <a:extLst>
            <a:ext uri="{FF2B5EF4-FFF2-40B4-BE49-F238E27FC236}">
              <a16:creationId xmlns:a16="http://schemas.microsoft.com/office/drawing/2014/main" id="{01364D5B-4619-465C-9DA6-ADFBD45D97B5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19" name="Text Box 3814">
          <a:extLst>
            <a:ext uri="{FF2B5EF4-FFF2-40B4-BE49-F238E27FC236}">
              <a16:creationId xmlns:a16="http://schemas.microsoft.com/office/drawing/2014/main" id="{D598E2AF-146A-43A9-94B4-2BE2F4F877B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0" name="Text Box 3814">
          <a:extLst>
            <a:ext uri="{FF2B5EF4-FFF2-40B4-BE49-F238E27FC236}">
              <a16:creationId xmlns:a16="http://schemas.microsoft.com/office/drawing/2014/main" id="{A157F989-1556-4654-AC81-B8DD56967A2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1" name="Text Box 3814">
          <a:extLst>
            <a:ext uri="{FF2B5EF4-FFF2-40B4-BE49-F238E27FC236}">
              <a16:creationId xmlns:a16="http://schemas.microsoft.com/office/drawing/2014/main" id="{65E29B18-00B7-4639-928D-6AADCF7259B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2" name="Text Box 3814">
          <a:extLst>
            <a:ext uri="{FF2B5EF4-FFF2-40B4-BE49-F238E27FC236}">
              <a16:creationId xmlns:a16="http://schemas.microsoft.com/office/drawing/2014/main" id="{D63C9F22-8266-4F92-B72B-409B8E84E43D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3" name="Text Box 3814">
          <a:extLst>
            <a:ext uri="{FF2B5EF4-FFF2-40B4-BE49-F238E27FC236}">
              <a16:creationId xmlns:a16="http://schemas.microsoft.com/office/drawing/2014/main" id="{675CE393-EDDA-46D3-9B66-054F021A3D0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4" name="Text Box 3814">
          <a:extLst>
            <a:ext uri="{FF2B5EF4-FFF2-40B4-BE49-F238E27FC236}">
              <a16:creationId xmlns:a16="http://schemas.microsoft.com/office/drawing/2014/main" id="{550C05C0-AE8E-4438-A090-04BA60F01936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5" name="Text Box 3814">
          <a:extLst>
            <a:ext uri="{FF2B5EF4-FFF2-40B4-BE49-F238E27FC236}">
              <a16:creationId xmlns:a16="http://schemas.microsoft.com/office/drawing/2014/main" id="{0EE10708-B790-4855-B6D0-59F8CB18013E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6" name="Text Box 3814">
          <a:extLst>
            <a:ext uri="{FF2B5EF4-FFF2-40B4-BE49-F238E27FC236}">
              <a16:creationId xmlns:a16="http://schemas.microsoft.com/office/drawing/2014/main" id="{FFD8AEE4-F426-485C-8FFA-6C531C57B19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7" name="Text Box 3814">
          <a:extLst>
            <a:ext uri="{FF2B5EF4-FFF2-40B4-BE49-F238E27FC236}">
              <a16:creationId xmlns:a16="http://schemas.microsoft.com/office/drawing/2014/main" id="{CCFEF6F9-F3F2-459A-91EF-371FF8CBF507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8" name="Text Box 3814">
          <a:extLst>
            <a:ext uri="{FF2B5EF4-FFF2-40B4-BE49-F238E27FC236}">
              <a16:creationId xmlns:a16="http://schemas.microsoft.com/office/drawing/2014/main" id="{83B91083-487A-4178-862A-428C280C23B9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29" name="Text Box 3814">
          <a:extLst>
            <a:ext uri="{FF2B5EF4-FFF2-40B4-BE49-F238E27FC236}">
              <a16:creationId xmlns:a16="http://schemas.microsoft.com/office/drawing/2014/main" id="{3EECCB30-F873-42D7-8FC9-D20393BB660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0" name="Text Box 3814">
          <a:extLst>
            <a:ext uri="{FF2B5EF4-FFF2-40B4-BE49-F238E27FC236}">
              <a16:creationId xmlns:a16="http://schemas.microsoft.com/office/drawing/2014/main" id="{0D14E490-E75A-40C0-A02E-25E21F0EB63A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1" name="Text Box 3814">
          <a:extLst>
            <a:ext uri="{FF2B5EF4-FFF2-40B4-BE49-F238E27FC236}">
              <a16:creationId xmlns:a16="http://schemas.microsoft.com/office/drawing/2014/main" id="{2BB0ADC0-16B5-4C75-835B-2C2BB8503F64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2" name="Text Box 3814">
          <a:extLst>
            <a:ext uri="{FF2B5EF4-FFF2-40B4-BE49-F238E27FC236}">
              <a16:creationId xmlns:a16="http://schemas.microsoft.com/office/drawing/2014/main" id="{B5808A8B-3BA9-4FCA-B805-E465D7B379A1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3" name="Text Box 3814">
          <a:extLst>
            <a:ext uri="{FF2B5EF4-FFF2-40B4-BE49-F238E27FC236}">
              <a16:creationId xmlns:a16="http://schemas.microsoft.com/office/drawing/2014/main" id="{AF021E79-FC3D-46F1-8723-3CFFE2715CEF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4" name="Text Box 3814">
          <a:extLst>
            <a:ext uri="{FF2B5EF4-FFF2-40B4-BE49-F238E27FC236}">
              <a16:creationId xmlns:a16="http://schemas.microsoft.com/office/drawing/2014/main" id="{71FD3F5D-E2B2-4130-96B2-1E03D6169926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5" name="Text Box 3814">
          <a:extLst>
            <a:ext uri="{FF2B5EF4-FFF2-40B4-BE49-F238E27FC236}">
              <a16:creationId xmlns:a16="http://schemas.microsoft.com/office/drawing/2014/main" id="{50FD0895-9B69-4E8E-B0A7-97C3FF9E5263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6" name="Text Box 3814">
          <a:extLst>
            <a:ext uri="{FF2B5EF4-FFF2-40B4-BE49-F238E27FC236}">
              <a16:creationId xmlns:a16="http://schemas.microsoft.com/office/drawing/2014/main" id="{0FE29A9A-FDEB-4FF3-9CE2-259F7D5EEA90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7" name="Text Box 3814">
          <a:extLst>
            <a:ext uri="{FF2B5EF4-FFF2-40B4-BE49-F238E27FC236}">
              <a16:creationId xmlns:a16="http://schemas.microsoft.com/office/drawing/2014/main" id="{AB561CE2-A76C-4DB4-AC4B-DD784F1C6891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3406140</xdr:colOff>
      <xdr:row>169</xdr:row>
      <xdr:rowOff>0</xdr:rowOff>
    </xdr:from>
    <xdr:to>
      <xdr:col>5</xdr:col>
      <xdr:colOff>38100</xdr:colOff>
      <xdr:row>169</xdr:row>
      <xdr:rowOff>91440</xdr:rowOff>
    </xdr:to>
    <xdr:sp macro="" textlink="">
      <xdr:nvSpPr>
        <xdr:cNvPr id="138" name="Text Box 3814">
          <a:extLst>
            <a:ext uri="{FF2B5EF4-FFF2-40B4-BE49-F238E27FC236}">
              <a16:creationId xmlns:a16="http://schemas.microsoft.com/office/drawing/2014/main" id="{EDD0CB0A-E0BD-4FBE-9636-B6A5293B9EBC}"/>
            </a:ext>
          </a:extLst>
        </xdr:cNvPr>
        <xdr:cNvSpPr txBox="1">
          <a:spLocks noChangeArrowheads="1"/>
        </xdr:cNvSpPr>
      </xdr:nvSpPr>
      <xdr:spPr bwMode="auto">
        <a:xfrm>
          <a:off x="6103620" y="48577500"/>
          <a:ext cx="3810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3947160</xdr:colOff>
      <xdr:row>169</xdr:row>
      <xdr:rowOff>0</xdr:rowOff>
    </xdr:from>
    <xdr:to>
      <xdr:col>5</xdr:col>
      <xdr:colOff>7620</xdr:colOff>
      <xdr:row>169</xdr:row>
      <xdr:rowOff>7620</xdr:rowOff>
    </xdr:to>
    <xdr:sp macro="" textlink="">
      <xdr:nvSpPr>
        <xdr:cNvPr id="139" name="Text Box 267">
          <a:extLst>
            <a:ext uri="{FF2B5EF4-FFF2-40B4-BE49-F238E27FC236}">
              <a16:creationId xmlns:a16="http://schemas.microsoft.com/office/drawing/2014/main" id="{EF171371-EAA3-4D8B-A6DD-F2A1A48684D2}"/>
            </a:ext>
          </a:extLst>
        </xdr:cNvPr>
        <xdr:cNvSpPr txBox="1">
          <a:spLocks noChangeArrowheads="1"/>
        </xdr:cNvSpPr>
      </xdr:nvSpPr>
      <xdr:spPr bwMode="auto">
        <a:xfrm>
          <a:off x="6644640" y="4857750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U51"/>
  <sheetViews>
    <sheetView tabSelected="1" view="pageBreakPreview" topLeftCell="A10" zoomScale="70" zoomScaleNormal="100" zoomScaleSheetLayoutView="70" workbookViewId="0">
      <selection activeCell="Z13" sqref="Z12:Z13"/>
    </sheetView>
  </sheetViews>
  <sheetFormatPr defaultColWidth="8.85546875" defaultRowHeight="15" x14ac:dyDescent="0.25"/>
  <cols>
    <col min="1" max="1" width="9.140625" style="79" customWidth="1"/>
    <col min="2" max="2" width="32.85546875" style="80" customWidth="1"/>
    <col min="3" max="3" width="55.7109375" style="80" customWidth="1"/>
    <col min="4" max="4" width="15.5703125" style="81" customWidth="1"/>
    <col min="5" max="5" width="15.5703125" style="80" customWidth="1"/>
    <col min="6" max="6" width="17" style="80" customWidth="1"/>
    <col min="7" max="7" width="2.28515625" style="80" hidden="1" customWidth="1"/>
    <col min="8" max="21" width="9.140625" style="80" hidden="1" customWidth="1"/>
    <col min="22" max="16384" width="8.85546875" style="80"/>
  </cols>
  <sheetData>
    <row r="1" spans="1:21" x14ac:dyDescent="0.25">
      <c r="E1" s="126" t="s">
        <v>230</v>
      </c>
      <c r="F1" s="126"/>
    </row>
    <row r="2" spans="1:21" ht="13.9" x14ac:dyDescent="0.25">
      <c r="A2" s="125"/>
      <c r="B2" s="125"/>
      <c r="C2" s="125"/>
      <c r="D2" s="125"/>
      <c r="E2" s="125"/>
      <c r="F2" s="125"/>
    </row>
    <row r="3" spans="1:21" ht="18.75" x14ac:dyDescent="0.3">
      <c r="A3" s="130" t="s">
        <v>269</v>
      </c>
      <c r="B3" s="130"/>
      <c r="C3" s="130"/>
      <c r="D3" s="130"/>
      <c r="E3" s="130"/>
      <c r="F3" s="130"/>
    </row>
    <row r="4" spans="1:21" ht="17.45" x14ac:dyDescent="0.3">
      <c r="A4" s="130"/>
      <c r="B4" s="130"/>
      <c r="C4" s="130"/>
      <c r="D4" s="130"/>
      <c r="E4" s="130"/>
      <c r="F4" s="130"/>
    </row>
    <row r="5" spans="1:21" ht="27.75" customHeight="1" x14ac:dyDescent="0.25">
      <c r="B5" s="127" t="s">
        <v>15</v>
      </c>
      <c r="C5" s="127"/>
      <c r="D5" s="127"/>
      <c r="E5" s="127"/>
      <c r="F5" s="127"/>
    </row>
    <row r="6" spans="1:21" ht="14.45" thickBot="1" x14ac:dyDescent="0.3">
      <c r="A6" s="125"/>
      <c r="B6" s="125"/>
      <c r="C6" s="125"/>
      <c r="D6" s="125"/>
      <c r="E6" s="125"/>
      <c r="F6" s="125"/>
    </row>
    <row r="7" spans="1:21" ht="100.15" customHeight="1" thickBot="1" x14ac:dyDescent="0.3">
      <c r="B7" s="78" t="s">
        <v>250</v>
      </c>
      <c r="C7" s="99" t="s">
        <v>0</v>
      </c>
      <c r="D7" s="78" t="s">
        <v>254</v>
      </c>
      <c r="E7" s="78" t="s">
        <v>255</v>
      </c>
      <c r="F7" s="78" t="s">
        <v>256</v>
      </c>
    </row>
    <row r="8" spans="1:21" ht="13.9" x14ac:dyDescent="0.25">
      <c r="B8" s="45" t="s">
        <v>2</v>
      </c>
      <c r="C8" s="45">
        <v>1</v>
      </c>
      <c r="D8" s="45">
        <v>2</v>
      </c>
      <c r="E8" s="45">
        <v>3</v>
      </c>
      <c r="F8" s="45" t="s">
        <v>14</v>
      </c>
    </row>
    <row r="9" spans="1:21" ht="45" x14ac:dyDescent="0.25">
      <c r="B9" s="2">
        <v>1</v>
      </c>
      <c r="C9" s="2" t="s">
        <v>23</v>
      </c>
      <c r="D9" s="102">
        <v>100</v>
      </c>
      <c r="E9" s="41"/>
      <c r="F9" s="41">
        <f>D9*E9</f>
        <v>0</v>
      </c>
    </row>
    <row r="10" spans="1:21" ht="30" customHeight="1" x14ac:dyDescent="0.25">
      <c r="B10" s="128" t="s">
        <v>24</v>
      </c>
      <c r="C10" s="128"/>
      <c r="D10" s="128"/>
      <c r="E10" s="128"/>
      <c r="F10" s="97">
        <f>F9</f>
        <v>0</v>
      </c>
    </row>
    <row r="11" spans="1:21" ht="13.9" x14ac:dyDescent="0.25">
      <c r="A11" s="125"/>
      <c r="B11" s="125"/>
      <c r="C11" s="125"/>
      <c r="D11" s="125"/>
      <c r="E11" s="125"/>
      <c r="F11" s="125"/>
    </row>
    <row r="12" spans="1:21" ht="43.5" customHeight="1" x14ac:dyDescent="0.25">
      <c r="B12" s="129" t="s">
        <v>13</v>
      </c>
      <c r="C12" s="129"/>
      <c r="D12" s="129"/>
      <c r="E12" s="129"/>
      <c r="F12" s="129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</row>
    <row r="13" spans="1:21" s="1" customFormat="1" ht="45" customHeight="1" x14ac:dyDescent="0.25">
      <c r="A13" s="132" t="s">
        <v>17</v>
      </c>
      <c r="B13" s="134" t="s">
        <v>28</v>
      </c>
      <c r="C13" s="112" t="s">
        <v>27</v>
      </c>
      <c r="D13" s="112" t="s">
        <v>254</v>
      </c>
      <c r="E13" s="137" t="s">
        <v>257</v>
      </c>
      <c r="F13" s="112" t="s">
        <v>258</v>
      </c>
    </row>
    <row r="14" spans="1:21" ht="45" customHeight="1" thickBot="1" x14ac:dyDescent="0.3">
      <c r="A14" s="133"/>
      <c r="B14" s="135"/>
      <c r="C14" s="136"/>
      <c r="D14" s="136"/>
      <c r="E14" s="138"/>
      <c r="F14" s="113"/>
    </row>
    <row r="15" spans="1:21" ht="26.25" customHeight="1" thickTop="1" thickBot="1" x14ac:dyDescent="0.3">
      <c r="A15" s="46">
        <v>1</v>
      </c>
      <c r="B15" s="47">
        <v>2</v>
      </c>
      <c r="C15" s="48">
        <v>3</v>
      </c>
      <c r="D15" s="47">
        <v>4</v>
      </c>
      <c r="E15" s="49">
        <v>5</v>
      </c>
      <c r="F15" s="50" t="s">
        <v>231</v>
      </c>
    </row>
    <row r="16" spans="1:21" ht="18.75" customHeight="1" x14ac:dyDescent="0.25">
      <c r="A16" s="27">
        <v>8</v>
      </c>
      <c r="B16" s="28" t="s">
        <v>59</v>
      </c>
      <c r="C16" s="29" t="s">
        <v>225</v>
      </c>
      <c r="D16" s="82">
        <v>3</v>
      </c>
      <c r="E16" s="54"/>
      <c r="F16" s="54">
        <f>D16*E16</f>
        <v>0</v>
      </c>
    </row>
    <row r="17" spans="1:6" ht="19.5" customHeight="1" x14ac:dyDescent="0.25">
      <c r="A17" s="24">
        <v>9</v>
      </c>
      <c r="B17" s="25" t="s">
        <v>60</v>
      </c>
      <c r="C17" s="19" t="s">
        <v>197</v>
      </c>
      <c r="D17" s="14">
        <v>1</v>
      </c>
      <c r="E17" s="54"/>
      <c r="F17" s="54">
        <f t="shared" ref="F17:F33" si="0">D17*E17</f>
        <v>0</v>
      </c>
    </row>
    <row r="18" spans="1:6" ht="18.75" customHeight="1" x14ac:dyDescent="0.25">
      <c r="A18" s="24">
        <v>10</v>
      </c>
      <c r="B18" s="25" t="s">
        <v>61</v>
      </c>
      <c r="C18" s="19" t="s">
        <v>197</v>
      </c>
      <c r="D18" s="14">
        <v>1</v>
      </c>
      <c r="E18" s="54"/>
      <c r="F18" s="54">
        <f t="shared" si="0"/>
        <v>0</v>
      </c>
    </row>
    <row r="19" spans="1:6" ht="21.75" customHeight="1" x14ac:dyDescent="0.25">
      <c r="A19" s="24">
        <v>17</v>
      </c>
      <c r="B19" s="26" t="s">
        <v>68</v>
      </c>
      <c r="C19" s="19" t="s">
        <v>197</v>
      </c>
      <c r="D19" s="14">
        <v>1</v>
      </c>
      <c r="E19" s="54"/>
      <c r="F19" s="54">
        <f t="shared" si="0"/>
        <v>0</v>
      </c>
    </row>
    <row r="20" spans="1:6" ht="21.75" customHeight="1" x14ac:dyDescent="0.25">
      <c r="A20" s="24">
        <v>25</v>
      </c>
      <c r="B20" s="25" t="s">
        <v>76</v>
      </c>
      <c r="C20" s="19" t="s">
        <v>198</v>
      </c>
      <c r="D20" s="14">
        <v>1</v>
      </c>
      <c r="E20" s="54"/>
      <c r="F20" s="54">
        <f t="shared" si="0"/>
        <v>0</v>
      </c>
    </row>
    <row r="21" spans="1:6" ht="22.5" customHeight="1" x14ac:dyDescent="0.25">
      <c r="A21" s="24">
        <v>26</v>
      </c>
      <c r="B21" s="25" t="s">
        <v>77</v>
      </c>
      <c r="C21" s="19" t="s">
        <v>198</v>
      </c>
      <c r="D21" s="14">
        <v>1</v>
      </c>
      <c r="E21" s="54"/>
      <c r="F21" s="54">
        <f t="shared" si="0"/>
        <v>0</v>
      </c>
    </row>
    <row r="22" spans="1:6" ht="21.75" customHeight="1" x14ac:dyDescent="0.25">
      <c r="A22" s="24">
        <v>27</v>
      </c>
      <c r="B22" s="25" t="s">
        <v>78</v>
      </c>
      <c r="C22" s="19" t="s">
        <v>198</v>
      </c>
      <c r="D22" s="14">
        <v>1</v>
      </c>
      <c r="E22" s="54"/>
      <c r="F22" s="54">
        <f t="shared" si="0"/>
        <v>0</v>
      </c>
    </row>
    <row r="23" spans="1:6" ht="18.75" customHeight="1" x14ac:dyDescent="0.25">
      <c r="A23" s="24">
        <v>39</v>
      </c>
      <c r="B23" s="25" t="s">
        <v>90</v>
      </c>
      <c r="C23" s="19" t="s">
        <v>198</v>
      </c>
      <c r="D23" s="14">
        <v>1</v>
      </c>
      <c r="E23" s="54"/>
      <c r="F23" s="54">
        <f t="shared" si="0"/>
        <v>0</v>
      </c>
    </row>
    <row r="24" spans="1:6" ht="18.75" customHeight="1" x14ac:dyDescent="0.25">
      <c r="A24" s="24">
        <v>55</v>
      </c>
      <c r="B24" s="26" t="s">
        <v>180</v>
      </c>
      <c r="C24" s="19" t="s">
        <v>225</v>
      </c>
      <c r="D24" s="14">
        <v>1</v>
      </c>
      <c r="E24" s="54"/>
      <c r="F24" s="54">
        <f t="shared" si="0"/>
        <v>0</v>
      </c>
    </row>
    <row r="25" spans="1:6" ht="20.25" customHeight="1" x14ac:dyDescent="0.25">
      <c r="A25" s="24">
        <v>66</v>
      </c>
      <c r="B25" s="25" t="s">
        <v>115</v>
      </c>
      <c r="C25" s="19" t="s">
        <v>195</v>
      </c>
      <c r="D25" s="14">
        <v>24</v>
      </c>
      <c r="E25" s="54"/>
      <c r="F25" s="54">
        <f t="shared" si="0"/>
        <v>0</v>
      </c>
    </row>
    <row r="26" spans="1:6" ht="18" customHeight="1" x14ac:dyDescent="0.25">
      <c r="A26" s="24">
        <v>67</v>
      </c>
      <c r="B26" s="25" t="s">
        <v>116</v>
      </c>
      <c r="C26" s="19" t="s">
        <v>219</v>
      </c>
      <c r="D26" s="14">
        <v>6</v>
      </c>
      <c r="E26" s="54"/>
      <c r="F26" s="54">
        <f t="shared" si="0"/>
        <v>0</v>
      </c>
    </row>
    <row r="27" spans="1:6" ht="18" customHeight="1" x14ac:dyDescent="0.25">
      <c r="A27" s="24">
        <v>68</v>
      </c>
      <c r="B27" s="25" t="s">
        <v>61</v>
      </c>
      <c r="C27" s="19" t="s">
        <v>219</v>
      </c>
      <c r="D27" s="14">
        <v>2</v>
      </c>
      <c r="E27" s="54"/>
      <c r="F27" s="54">
        <f t="shared" si="0"/>
        <v>0</v>
      </c>
    </row>
    <row r="28" spans="1:6" ht="21" customHeight="1" x14ac:dyDescent="0.25">
      <c r="A28" s="24">
        <v>85</v>
      </c>
      <c r="B28" s="25" t="s">
        <v>128</v>
      </c>
      <c r="C28" s="19" t="s">
        <v>219</v>
      </c>
      <c r="D28" s="14">
        <v>2</v>
      </c>
      <c r="E28" s="54"/>
      <c r="F28" s="54">
        <f t="shared" si="0"/>
        <v>0</v>
      </c>
    </row>
    <row r="29" spans="1:6" ht="19.5" customHeight="1" x14ac:dyDescent="0.25">
      <c r="A29" s="24">
        <v>99</v>
      </c>
      <c r="B29" s="26" t="s">
        <v>76</v>
      </c>
      <c r="C29" s="19" t="s">
        <v>196</v>
      </c>
      <c r="D29" s="14">
        <v>5</v>
      </c>
      <c r="E29" s="54"/>
      <c r="F29" s="54">
        <f t="shared" si="0"/>
        <v>0</v>
      </c>
    </row>
    <row r="30" spans="1:6" ht="18" customHeight="1" x14ac:dyDescent="0.25">
      <c r="A30" s="24">
        <v>100</v>
      </c>
      <c r="B30" s="26" t="s">
        <v>77</v>
      </c>
      <c r="C30" s="19" t="s">
        <v>196</v>
      </c>
      <c r="D30" s="14">
        <v>2</v>
      </c>
      <c r="E30" s="54"/>
      <c r="F30" s="54">
        <f t="shared" si="0"/>
        <v>0</v>
      </c>
    </row>
    <row r="31" spans="1:6" ht="20.25" customHeight="1" x14ac:dyDescent="0.25">
      <c r="A31" s="24">
        <v>101</v>
      </c>
      <c r="B31" s="25" t="s">
        <v>78</v>
      </c>
      <c r="C31" s="19" t="s">
        <v>196</v>
      </c>
      <c r="D31" s="14">
        <v>1</v>
      </c>
      <c r="E31" s="54"/>
      <c r="F31" s="54">
        <f t="shared" si="0"/>
        <v>0</v>
      </c>
    </row>
    <row r="32" spans="1:6" x14ac:dyDescent="0.25">
      <c r="A32" s="24">
        <v>118</v>
      </c>
      <c r="B32" s="26" t="s">
        <v>147</v>
      </c>
      <c r="C32" s="19" t="s">
        <v>196</v>
      </c>
      <c r="D32" s="14">
        <v>3</v>
      </c>
      <c r="E32" s="54"/>
      <c r="F32" s="54">
        <f t="shared" si="0"/>
        <v>0</v>
      </c>
    </row>
    <row r="33" spans="1:8" ht="21.75" customHeight="1" x14ac:dyDescent="0.25">
      <c r="A33" s="24">
        <v>137</v>
      </c>
      <c r="B33" s="26" t="s">
        <v>155</v>
      </c>
      <c r="C33" s="19" t="s">
        <v>226</v>
      </c>
      <c r="D33" s="14">
        <v>6</v>
      </c>
      <c r="E33" s="54"/>
      <c r="F33" s="54">
        <f t="shared" si="0"/>
        <v>0</v>
      </c>
      <c r="G33" s="20"/>
      <c r="H33" s="20"/>
    </row>
    <row r="34" spans="1:8" ht="30" customHeight="1" x14ac:dyDescent="0.25">
      <c r="A34" s="83"/>
      <c r="B34" s="123" t="s">
        <v>16</v>
      </c>
      <c r="C34" s="123"/>
      <c r="D34" s="123"/>
      <c r="E34" s="123"/>
      <c r="F34" s="98">
        <f>SUM(F16:F33)</f>
        <v>0</v>
      </c>
    </row>
    <row r="35" spans="1:8" ht="15.6" customHeight="1" x14ac:dyDescent="0.25">
      <c r="A35" s="124"/>
      <c r="B35" s="124"/>
      <c r="C35" s="124"/>
      <c r="D35" s="124"/>
      <c r="E35" s="124"/>
      <c r="F35" s="124"/>
    </row>
    <row r="36" spans="1:8" ht="43.5" customHeight="1" x14ac:dyDescent="0.25">
      <c r="A36" s="96"/>
      <c r="B36" s="129" t="s">
        <v>275</v>
      </c>
      <c r="C36" s="129"/>
      <c r="D36" s="129"/>
      <c r="E36" s="129"/>
      <c r="F36" s="129"/>
    </row>
    <row r="37" spans="1:8" ht="27" customHeight="1" x14ac:dyDescent="0.25">
      <c r="B37" s="120" t="s">
        <v>25</v>
      </c>
      <c r="C37" s="121"/>
      <c r="D37" s="121"/>
      <c r="E37" s="121"/>
      <c r="F37" s="122"/>
    </row>
    <row r="38" spans="1:8" ht="75" customHeight="1" x14ac:dyDescent="0.25">
      <c r="B38" s="51" t="s">
        <v>250</v>
      </c>
      <c r="C38" s="52" t="s">
        <v>51</v>
      </c>
      <c r="D38" s="52" t="s">
        <v>1</v>
      </c>
      <c r="E38" s="52" t="s">
        <v>259</v>
      </c>
      <c r="F38" s="52" t="s">
        <v>260</v>
      </c>
    </row>
    <row r="39" spans="1:8" ht="15" customHeight="1" x14ac:dyDescent="0.25">
      <c r="B39" s="53">
        <v>1</v>
      </c>
      <c r="C39" s="44">
        <v>2</v>
      </c>
      <c r="D39" s="44">
        <v>3</v>
      </c>
      <c r="E39" s="44">
        <v>4</v>
      </c>
      <c r="F39" s="44" t="s">
        <v>232</v>
      </c>
    </row>
    <row r="40" spans="1:8" ht="31.5" customHeight="1" x14ac:dyDescent="0.25">
      <c r="B40" s="42">
        <v>1</v>
      </c>
      <c r="C40" s="56" t="s">
        <v>221</v>
      </c>
      <c r="D40" s="43">
        <f>5*3</f>
        <v>15</v>
      </c>
      <c r="E40" s="55"/>
      <c r="F40" s="55">
        <f>D40*E40</f>
        <v>0</v>
      </c>
    </row>
    <row r="41" spans="1:8" ht="31.5" customHeight="1" x14ac:dyDescent="0.25">
      <c r="B41" s="16">
        <v>2</v>
      </c>
      <c r="C41" s="56" t="s">
        <v>222</v>
      </c>
      <c r="D41" s="17">
        <f>32*3</f>
        <v>96</v>
      </c>
      <c r="E41" s="55"/>
      <c r="F41" s="55">
        <f t="shared" ref="F41:F44" si="1">D41*E41</f>
        <v>0</v>
      </c>
    </row>
    <row r="42" spans="1:8" ht="33" customHeight="1" x14ac:dyDescent="0.25">
      <c r="B42" s="16">
        <v>3</v>
      </c>
      <c r="C42" s="56" t="s">
        <v>223</v>
      </c>
      <c r="D42" s="17">
        <f>2*3</f>
        <v>6</v>
      </c>
      <c r="E42" s="55"/>
      <c r="F42" s="55">
        <f t="shared" si="1"/>
        <v>0</v>
      </c>
    </row>
    <row r="43" spans="1:8" ht="30" customHeight="1" x14ac:dyDescent="0.25">
      <c r="B43" s="16">
        <v>4</v>
      </c>
      <c r="C43" s="56" t="s">
        <v>224</v>
      </c>
      <c r="D43" s="17">
        <f>18*3</f>
        <v>54</v>
      </c>
      <c r="E43" s="55"/>
      <c r="F43" s="55">
        <f t="shared" si="1"/>
        <v>0</v>
      </c>
    </row>
    <row r="44" spans="1:8" ht="31.5" customHeight="1" x14ac:dyDescent="0.25">
      <c r="B44" s="16">
        <v>5</v>
      </c>
      <c r="C44" s="56" t="s">
        <v>220</v>
      </c>
      <c r="D44" s="17">
        <f>22*3</f>
        <v>66</v>
      </c>
      <c r="E44" s="55"/>
      <c r="F44" s="55">
        <f t="shared" si="1"/>
        <v>0</v>
      </c>
    </row>
    <row r="45" spans="1:8" ht="30" customHeight="1" x14ac:dyDescent="0.25">
      <c r="B45" s="13"/>
      <c r="C45" s="117" t="s">
        <v>26</v>
      </c>
      <c r="D45" s="118"/>
      <c r="E45" s="119"/>
      <c r="F45" s="101">
        <f>SUM(F40:F44)</f>
        <v>0</v>
      </c>
    </row>
    <row r="46" spans="1:8" x14ac:dyDescent="0.25">
      <c r="A46" s="125"/>
      <c r="B46" s="125"/>
      <c r="C46" s="125"/>
      <c r="D46" s="125"/>
      <c r="E46" s="125"/>
      <c r="F46" s="125"/>
    </row>
    <row r="47" spans="1:8" s="81" customFormat="1" ht="25.15" customHeight="1" x14ac:dyDescent="0.25">
      <c r="A47" s="96"/>
      <c r="C47" s="114" t="s">
        <v>270</v>
      </c>
      <c r="D47" s="115"/>
      <c r="E47" s="116"/>
      <c r="F47" s="100">
        <f>F10+F34+F45</f>
        <v>0</v>
      </c>
    </row>
    <row r="48" spans="1:8" x14ac:dyDescent="0.25">
      <c r="A48" s="125"/>
      <c r="B48" s="125"/>
      <c r="C48" s="125"/>
      <c r="D48" s="125"/>
      <c r="E48" s="125"/>
      <c r="F48" s="125"/>
    </row>
    <row r="49" spans="1:6" ht="54" customHeight="1" x14ac:dyDescent="0.25">
      <c r="A49" s="131" t="s">
        <v>276</v>
      </c>
      <c r="B49" s="131"/>
      <c r="C49" s="131"/>
      <c r="D49" s="131"/>
      <c r="E49" s="131"/>
      <c r="F49" s="131"/>
    </row>
    <row r="50" spans="1:6" s="84" customFormat="1" ht="55.9" customHeight="1" x14ac:dyDescent="0.25">
      <c r="A50" s="139" t="s">
        <v>253</v>
      </c>
      <c r="B50" s="139"/>
      <c r="C50" s="139"/>
      <c r="D50" s="139"/>
      <c r="E50" s="139"/>
      <c r="F50" s="139"/>
    </row>
    <row r="51" spans="1:6" ht="14.45" customHeight="1" x14ac:dyDescent="0.25">
      <c r="A51" s="131" t="s">
        <v>261</v>
      </c>
      <c r="B51" s="131"/>
      <c r="C51" s="131"/>
      <c r="D51" s="131"/>
      <c r="E51" s="131"/>
      <c r="F51" s="131"/>
    </row>
  </sheetData>
  <sortState xmlns:xlrd2="http://schemas.microsoft.com/office/spreadsheetml/2017/richdata2" ref="A16:B25">
    <sortCondition ref="A16"/>
  </sortState>
  <mergeCells count="27">
    <mergeCell ref="A51:F51"/>
    <mergeCell ref="A3:F3"/>
    <mergeCell ref="B36:F36"/>
    <mergeCell ref="A13:A14"/>
    <mergeCell ref="B13:B14"/>
    <mergeCell ref="C13:C14"/>
    <mergeCell ref="D13:D14"/>
    <mergeCell ref="E13:E14"/>
    <mergeCell ref="A49:F49"/>
    <mergeCell ref="A50:F50"/>
    <mergeCell ref="A48:F48"/>
    <mergeCell ref="E1:F1"/>
    <mergeCell ref="B5:F5"/>
    <mergeCell ref="B10:E10"/>
    <mergeCell ref="B12:F12"/>
    <mergeCell ref="A11:F11"/>
    <mergeCell ref="A2:F2"/>
    <mergeCell ref="A4:F4"/>
    <mergeCell ref="A6:F6"/>
    <mergeCell ref="H12:U12"/>
    <mergeCell ref="F13:F14"/>
    <mergeCell ref="C47:E47"/>
    <mergeCell ref="C45:E45"/>
    <mergeCell ref="B37:F37"/>
    <mergeCell ref="B34:E34"/>
    <mergeCell ref="A35:F35"/>
    <mergeCell ref="A46:F46"/>
  </mergeCells>
  <pageMargins left="0.7" right="0.7" top="0.75" bottom="0.75" header="0.3" footer="0.3"/>
  <pageSetup paperSize="9" scale="52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C1:F185"/>
  <sheetViews>
    <sheetView view="pageBreakPreview" topLeftCell="C82" zoomScale="70" zoomScaleNormal="100" zoomScaleSheetLayoutView="70" workbookViewId="0">
      <selection activeCell="I27" sqref="I27"/>
    </sheetView>
  </sheetViews>
  <sheetFormatPr defaultColWidth="9.140625" defaultRowHeight="15.75" x14ac:dyDescent="0.25"/>
  <cols>
    <col min="1" max="2" width="0" style="1" hidden="1" customWidth="1"/>
    <col min="3" max="3" width="9.140625" style="12"/>
    <col min="4" max="4" width="49.85546875" style="1" customWidth="1"/>
    <col min="5" max="5" width="27.7109375" style="1" customWidth="1"/>
    <col min="6" max="6" width="18.140625" style="1" customWidth="1"/>
    <col min="7" max="16384" width="9.140625" style="1"/>
  </cols>
  <sheetData>
    <row r="1" spans="3:6" x14ac:dyDescent="0.25">
      <c r="C1" s="3"/>
      <c r="D1" s="4"/>
      <c r="E1" s="144" t="s">
        <v>251</v>
      </c>
      <c r="F1" s="144"/>
    </row>
    <row r="2" spans="3:6" x14ac:dyDescent="0.25">
      <c r="C2" s="3"/>
      <c r="D2" s="4"/>
      <c r="E2" s="87"/>
      <c r="F2" s="87"/>
    </row>
    <row r="3" spans="3:6" ht="18.75" x14ac:dyDescent="0.25">
      <c r="C3" s="141" t="s">
        <v>19</v>
      </c>
      <c r="D3" s="141"/>
      <c r="E3" s="141"/>
      <c r="F3" s="141"/>
    </row>
    <row r="4" spans="3:6" x14ac:dyDescent="0.25">
      <c r="C4" s="3"/>
      <c r="D4" s="4"/>
      <c r="E4" s="87"/>
      <c r="F4" s="87"/>
    </row>
    <row r="5" spans="3:6" ht="21.75" customHeight="1" x14ac:dyDescent="0.25">
      <c r="C5" s="3"/>
      <c r="D5" s="88" t="s">
        <v>263</v>
      </c>
      <c r="F5" s="89"/>
    </row>
    <row r="6" spans="3:6" ht="25.5" customHeight="1" x14ac:dyDescent="0.25">
      <c r="C6" s="145" t="s">
        <v>250</v>
      </c>
      <c r="D6" s="75"/>
      <c r="E6" s="146" t="s">
        <v>262</v>
      </c>
      <c r="F6" s="142" t="s">
        <v>264</v>
      </c>
    </row>
    <row r="7" spans="3:6" ht="28.5" x14ac:dyDescent="0.25">
      <c r="C7" s="146"/>
      <c r="D7" s="90" t="s">
        <v>274</v>
      </c>
      <c r="E7" s="148"/>
      <c r="F7" s="142"/>
    </row>
    <row r="8" spans="3:6" ht="16.5" thickBot="1" x14ac:dyDescent="0.3">
      <c r="C8" s="147"/>
      <c r="D8" s="91"/>
      <c r="E8" s="149"/>
      <c r="F8" s="143"/>
    </row>
    <row r="9" spans="3:6" ht="16.5" thickTop="1" x14ac:dyDescent="0.25">
      <c r="C9" s="31"/>
      <c r="D9" s="32" t="s">
        <v>52</v>
      </c>
      <c r="E9" s="29"/>
      <c r="F9" s="33"/>
    </row>
    <row r="10" spans="3:6" ht="21.75" customHeight="1" x14ac:dyDescent="0.25">
      <c r="C10" s="18"/>
      <c r="D10" s="37" t="s">
        <v>228</v>
      </c>
      <c r="E10" s="38" t="s">
        <v>199</v>
      </c>
      <c r="F10" s="15"/>
    </row>
    <row r="11" spans="3:6" x14ac:dyDescent="0.25">
      <c r="C11" s="18">
        <v>1</v>
      </c>
      <c r="D11" s="25" t="s">
        <v>53</v>
      </c>
      <c r="E11" s="85"/>
      <c r="F11" s="76"/>
    </row>
    <row r="12" spans="3:6" x14ac:dyDescent="0.25">
      <c r="C12" s="18">
        <f>C11+1</f>
        <v>2</v>
      </c>
      <c r="D12" s="25" t="s">
        <v>54</v>
      </c>
      <c r="E12" s="86"/>
      <c r="F12" s="76">
        <v>0</v>
      </c>
    </row>
    <row r="13" spans="3:6" x14ac:dyDescent="0.25">
      <c r="C13" s="18">
        <f t="shared" ref="C13:C34" si="0">C12+1</f>
        <v>3</v>
      </c>
      <c r="D13" s="25" t="s">
        <v>55</v>
      </c>
      <c r="E13" s="85"/>
      <c r="F13" s="76">
        <v>0</v>
      </c>
    </row>
    <row r="14" spans="3:6" x14ac:dyDescent="0.25">
      <c r="C14" s="18">
        <f t="shared" si="0"/>
        <v>4</v>
      </c>
      <c r="D14" s="25" t="s">
        <v>56</v>
      </c>
      <c r="E14" s="85"/>
      <c r="F14" s="76">
        <v>0</v>
      </c>
    </row>
    <row r="15" spans="3:6" x14ac:dyDescent="0.25">
      <c r="C15" s="18">
        <f t="shared" si="0"/>
        <v>5</v>
      </c>
      <c r="D15" s="25" t="s">
        <v>57</v>
      </c>
      <c r="E15" s="85"/>
      <c r="F15" s="76">
        <v>0</v>
      </c>
    </row>
    <row r="16" spans="3:6" x14ac:dyDescent="0.25">
      <c r="C16" s="18">
        <f t="shared" si="0"/>
        <v>6</v>
      </c>
      <c r="D16" s="25" t="s">
        <v>58</v>
      </c>
      <c r="E16" s="85"/>
      <c r="F16" s="76">
        <v>0</v>
      </c>
    </row>
    <row r="17" spans="3:6" x14ac:dyDescent="0.25">
      <c r="C17" s="18">
        <f t="shared" si="0"/>
        <v>7</v>
      </c>
      <c r="D17" s="25" t="s">
        <v>218</v>
      </c>
      <c r="E17" s="85"/>
      <c r="F17" s="76">
        <v>0</v>
      </c>
    </row>
    <row r="18" spans="3:6" x14ac:dyDescent="0.25">
      <c r="C18" s="18">
        <f t="shared" si="0"/>
        <v>8</v>
      </c>
      <c r="D18" s="25" t="s">
        <v>59</v>
      </c>
      <c r="E18" s="30" t="s">
        <v>169</v>
      </c>
      <c r="F18" s="76">
        <v>0</v>
      </c>
    </row>
    <row r="19" spans="3:6" x14ac:dyDescent="0.25">
      <c r="C19" s="18">
        <f t="shared" si="0"/>
        <v>9</v>
      </c>
      <c r="D19" s="25" t="s">
        <v>60</v>
      </c>
      <c r="E19" s="85"/>
      <c r="F19" s="76">
        <v>0</v>
      </c>
    </row>
    <row r="20" spans="3:6" x14ac:dyDescent="0.25">
      <c r="C20" s="18">
        <f t="shared" si="0"/>
        <v>10</v>
      </c>
      <c r="D20" s="25" t="s">
        <v>61</v>
      </c>
      <c r="E20" s="85"/>
      <c r="F20" s="76">
        <v>0</v>
      </c>
    </row>
    <row r="21" spans="3:6" x14ac:dyDescent="0.25">
      <c r="C21" s="18">
        <f t="shared" si="0"/>
        <v>11</v>
      </c>
      <c r="D21" s="25" t="s">
        <v>62</v>
      </c>
      <c r="E21" s="30" t="s">
        <v>170</v>
      </c>
      <c r="F21" s="76">
        <v>0</v>
      </c>
    </row>
    <row r="22" spans="3:6" x14ac:dyDescent="0.25">
      <c r="C22" s="18">
        <f t="shared" si="0"/>
        <v>12</v>
      </c>
      <c r="D22" s="25" t="s">
        <v>63</v>
      </c>
      <c r="E22" s="30" t="s">
        <v>171</v>
      </c>
      <c r="F22" s="76">
        <v>0</v>
      </c>
    </row>
    <row r="23" spans="3:6" x14ac:dyDescent="0.25">
      <c r="C23" s="18">
        <f t="shared" si="0"/>
        <v>13</v>
      </c>
      <c r="D23" s="25" t="s">
        <v>64</v>
      </c>
      <c r="E23" s="85"/>
      <c r="F23" s="76">
        <v>0</v>
      </c>
    </row>
    <row r="24" spans="3:6" x14ac:dyDescent="0.25">
      <c r="C24" s="18">
        <f t="shared" si="0"/>
        <v>14</v>
      </c>
      <c r="D24" s="25" t="s">
        <v>65</v>
      </c>
      <c r="E24" s="30" t="s">
        <v>172</v>
      </c>
      <c r="F24" s="76">
        <v>0</v>
      </c>
    </row>
    <row r="25" spans="3:6" x14ac:dyDescent="0.25">
      <c r="C25" s="18">
        <f t="shared" si="0"/>
        <v>15</v>
      </c>
      <c r="D25" s="25" t="s">
        <v>66</v>
      </c>
      <c r="E25" s="30" t="s">
        <v>173</v>
      </c>
      <c r="F25" s="76">
        <v>0</v>
      </c>
    </row>
    <row r="26" spans="3:6" x14ac:dyDescent="0.25">
      <c r="C26" s="18">
        <f t="shared" si="0"/>
        <v>16</v>
      </c>
      <c r="D26" s="25" t="s">
        <v>67</v>
      </c>
      <c r="E26" s="85"/>
      <c r="F26" s="76">
        <v>0</v>
      </c>
    </row>
    <row r="27" spans="3:6" x14ac:dyDescent="0.25">
      <c r="C27" s="18">
        <f t="shared" si="0"/>
        <v>17</v>
      </c>
      <c r="D27" s="26" t="s">
        <v>68</v>
      </c>
      <c r="E27" s="85"/>
      <c r="F27" s="76">
        <v>0</v>
      </c>
    </row>
    <row r="28" spans="3:6" x14ac:dyDescent="0.25">
      <c r="C28" s="18">
        <f t="shared" si="0"/>
        <v>18</v>
      </c>
      <c r="D28" s="26" t="s">
        <v>69</v>
      </c>
      <c r="E28" s="85"/>
      <c r="F28" s="76">
        <v>0</v>
      </c>
    </row>
    <row r="29" spans="3:6" x14ac:dyDescent="0.25">
      <c r="C29" s="18">
        <f t="shared" si="0"/>
        <v>19</v>
      </c>
      <c r="D29" s="26" t="s">
        <v>70</v>
      </c>
      <c r="E29" s="30" t="s">
        <v>181</v>
      </c>
      <c r="F29" s="76">
        <v>0</v>
      </c>
    </row>
    <row r="30" spans="3:6" x14ac:dyDescent="0.25">
      <c r="C30" s="18">
        <f t="shared" si="0"/>
        <v>20</v>
      </c>
      <c r="D30" s="26" t="s">
        <v>71</v>
      </c>
      <c r="E30" s="30" t="s">
        <v>181</v>
      </c>
      <c r="F30" s="76">
        <v>0</v>
      </c>
    </row>
    <row r="31" spans="3:6" x14ac:dyDescent="0.25">
      <c r="C31" s="18">
        <f t="shared" si="0"/>
        <v>21</v>
      </c>
      <c r="D31" s="26" t="s">
        <v>72</v>
      </c>
      <c r="E31" s="30" t="s">
        <v>174</v>
      </c>
      <c r="F31" s="76">
        <v>0</v>
      </c>
    </row>
    <row r="32" spans="3:6" x14ac:dyDescent="0.25">
      <c r="C32" s="18">
        <f t="shared" si="0"/>
        <v>22</v>
      </c>
      <c r="D32" s="26" t="s">
        <v>73</v>
      </c>
      <c r="E32" s="30" t="s">
        <v>175</v>
      </c>
      <c r="F32" s="76">
        <v>0</v>
      </c>
    </row>
    <row r="33" spans="3:6" x14ac:dyDescent="0.25">
      <c r="C33" s="18">
        <f t="shared" si="0"/>
        <v>23</v>
      </c>
      <c r="D33" s="26" t="s">
        <v>74</v>
      </c>
      <c r="E33" s="85"/>
      <c r="F33" s="76">
        <v>0</v>
      </c>
    </row>
    <row r="34" spans="3:6" x14ac:dyDescent="0.25">
      <c r="C34" s="18">
        <f t="shared" si="0"/>
        <v>24</v>
      </c>
      <c r="D34" s="25" t="s">
        <v>75</v>
      </c>
      <c r="E34" s="85"/>
      <c r="F34" s="76">
        <v>0</v>
      </c>
    </row>
    <row r="35" spans="3:6" ht="27" customHeight="1" x14ac:dyDescent="0.25">
      <c r="C35" s="18"/>
      <c r="D35" s="37" t="s">
        <v>229</v>
      </c>
      <c r="E35" s="38" t="s">
        <v>199</v>
      </c>
      <c r="F35" s="15"/>
    </row>
    <row r="36" spans="3:6" x14ac:dyDescent="0.25">
      <c r="C36" s="18">
        <f>C34+1</f>
        <v>25</v>
      </c>
      <c r="D36" s="25" t="s">
        <v>76</v>
      </c>
      <c r="E36" s="85"/>
      <c r="F36" s="76">
        <v>0</v>
      </c>
    </row>
    <row r="37" spans="3:6" x14ac:dyDescent="0.25">
      <c r="C37" s="18">
        <f>C36+1</f>
        <v>26</v>
      </c>
      <c r="D37" s="25" t="s">
        <v>77</v>
      </c>
      <c r="E37" s="85"/>
      <c r="F37" s="76">
        <v>0</v>
      </c>
    </row>
    <row r="38" spans="3:6" x14ac:dyDescent="0.25">
      <c r="C38" s="18">
        <f t="shared" ref="C38:C101" si="1">C37+1</f>
        <v>27</v>
      </c>
      <c r="D38" s="25" t="s">
        <v>78</v>
      </c>
      <c r="E38" s="85"/>
      <c r="F38" s="76">
        <v>0</v>
      </c>
    </row>
    <row r="39" spans="3:6" x14ac:dyDescent="0.25">
      <c r="C39" s="18">
        <f t="shared" si="1"/>
        <v>28</v>
      </c>
      <c r="D39" s="25" t="s">
        <v>79</v>
      </c>
      <c r="E39" s="85"/>
      <c r="F39" s="76">
        <v>0</v>
      </c>
    </row>
    <row r="40" spans="3:6" x14ac:dyDescent="0.25">
      <c r="C40" s="18">
        <f t="shared" si="1"/>
        <v>29</v>
      </c>
      <c r="D40" s="25" t="s">
        <v>80</v>
      </c>
      <c r="E40" s="85"/>
      <c r="F40" s="76">
        <v>0</v>
      </c>
    </row>
    <row r="41" spans="3:6" x14ac:dyDescent="0.25">
      <c r="C41" s="18">
        <f t="shared" si="1"/>
        <v>30</v>
      </c>
      <c r="D41" s="26" t="s">
        <v>81</v>
      </c>
      <c r="E41" s="85"/>
      <c r="F41" s="76">
        <v>0</v>
      </c>
    </row>
    <row r="42" spans="3:6" x14ac:dyDescent="0.25">
      <c r="C42" s="18">
        <f t="shared" si="1"/>
        <v>31</v>
      </c>
      <c r="D42" s="26" t="s">
        <v>82</v>
      </c>
      <c r="E42" s="85"/>
      <c r="F42" s="76">
        <v>0</v>
      </c>
    </row>
    <row r="43" spans="3:6" x14ac:dyDescent="0.25">
      <c r="C43" s="18">
        <f t="shared" si="1"/>
        <v>32</v>
      </c>
      <c r="D43" s="26" t="s">
        <v>83</v>
      </c>
      <c r="E43" s="85"/>
      <c r="F43" s="76">
        <v>0</v>
      </c>
    </row>
    <row r="44" spans="3:6" x14ac:dyDescent="0.25">
      <c r="C44" s="18">
        <f t="shared" si="1"/>
        <v>33</v>
      </c>
      <c r="D44" s="26" t="s">
        <v>84</v>
      </c>
      <c r="E44" s="30" t="s">
        <v>200</v>
      </c>
      <c r="F44" s="76">
        <v>0</v>
      </c>
    </row>
    <row r="45" spans="3:6" x14ac:dyDescent="0.25">
      <c r="C45" s="18">
        <f t="shared" si="1"/>
        <v>34</v>
      </c>
      <c r="D45" s="25" t="s">
        <v>85</v>
      </c>
      <c r="E45" s="30" t="s">
        <v>182</v>
      </c>
      <c r="F45" s="76">
        <v>0</v>
      </c>
    </row>
    <row r="46" spans="3:6" x14ac:dyDescent="0.25">
      <c r="C46" s="18">
        <f t="shared" si="1"/>
        <v>35</v>
      </c>
      <c r="D46" s="25" t="s">
        <v>86</v>
      </c>
      <c r="E46" s="30" t="s">
        <v>183</v>
      </c>
      <c r="F46" s="76">
        <v>0</v>
      </c>
    </row>
    <row r="47" spans="3:6" x14ac:dyDescent="0.25">
      <c r="C47" s="18">
        <f t="shared" si="1"/>
        <v>36</v>
      </c>
      <c r="D47" s="25" t="s">
        <v>87</v>
      </c>
      <c r="E47" s="85"/>
      <c r="F47" s="76">
        <v>0</v>
      </c>
    </row>
    <row r="48" spans="3:6" x14ac:dyDescent="0.25">
      <c r="C48" s="18">
        <f t="shared" si="1"/>
        <v>37</v>
      </c>
      <c r="D48" s="25" t="s">
        <v>88</v>
      </c>
      <c r="E48" s="30" t="s">
        <v>201</v>
      </c>
      <c r="F48" s="76">
        <v>0</v>
      </c>
    </row>
    <row r="49" spans="3:6" x14ac:dyDescent="0.25">
      <c r="C49" s="18">
        <f t="shared" si="1"/>
        <v>38</v>
      </c>
      <c r="D49" s="25" t="s">
        <v>89</v>
      </c>
      <c r="E49" s="30" t="s">
        <v>202</v>
      </c>
      <c r="F49" s="76">
        <v>0</v>
      </c>
    </row>
    <row r="50" spans="3:6" x14ac:dyDescent="0.25">
      <c r="C50" s="18">
        <f t="shared" si="1"/>
        <v>39</v>
      </c>
      <c r="D50" s="25" t="s">
        <v>90</v>
      </c>
      <c r="E50" s="85"/>
      <c r="F50" s="76">
        <v>0</v>
      </c>
    </row>
    <row r="51" spans="3:6" x14ac:dyDescent="0.25">
      <c r="C51" s="18">
        <f t="shared" si="1"/>
        <v>40</v>
      </c>
      <c r="D51" s="25" t="s">
        <v>91</v>
      </c>
      <c r="E51" s="85"/>
      <c r="F51" s="76">
        <v>0</v>
      </c>
    </row>
    <row r="52" spans="3:6" x14ac:dyDescent="0.25">
      <c r="C52" s="18">
        <f t="shared" si="1"/>
        <v>41</v>
      </c>
      <c r="D52" s="25" t="s">
        <v>92</v>
      </c>
      <c r="E52" s="85"/>
      <c r="F52" s="76">
        <v>0</v>
      </c>
    </row>
    <row r="53" spans="3:6" x14ac:dyDescent="0.25">
      <c r="C53" s="18">
        <f t="shared" si="1"/>
        <v>42</v>
      </c>
      <c r="D53" s="25" t="s">
        <v>75</v>
      </c>
      <c r="E53" s="85"/>
      <c r="F53" s="76">
        <v>0</v>
      </c>
    </row>
    <row r="54" spans="3:6" ht="25.5" customHeight="1" x14ac:dyDescent="0.25">
      <c r="C54" s="39"/>
      <c r="D54" s="40" t="s">
        <v>93</v>
      </c>
      <c r="E54" s="30"/>
      <c r="F54" s="15"/>
    </row>
    <row r="55" spans="3:6" x14ac:dyDescent="0.25">
      <c r="C55" s="18">
        <f>C53+1</f>
        <v>43</v>
      </c>
      <c r="D55" s="21" t="s">
        <v>83</v>
      </c>
      <c r="E55" s="85"/>
      <c r="F55" s="76">
        <v>0</v>
      </c>
    </row>
    <row r="56" spans="3:6" x14ac:dyDescent="0.25">
      <c r="C56" s="18">
        <f t="shared" si="1"/>
        <v>44</v>
      </c>
      <c r="D56" s="21" t="s">
        <v>94</v>
      </c>
      <c r="E56" s="85"/>
      <c r="F56" s="76">
        <v>0</v>
      </c>
    </row>
    <row r="57" spans="3:6" x14ac:dyDescent="0.25">
      <c r="C57" s="18">
        <f t="shared" si="1"/>
        <v>45</v>
      </c>
      <c r="D57" s="21" t="s">
        <v>95</v>
      </c>
      <c r="E57" s="85"/>
      <c r="F57" s="76">
        <v>0</v>
      </c>
    </row>
    <row r="58" spans="3:6" x14ac:dyDescent="0.25">
      <c r="C58" s="18">
        <f t="shared" si="1"/>
        <v>46</v>
      </c>
      <c r="D58" s="21" t="s">
        <v>96</v>
      </c>
      <c r="E58" s="85"/>
      <c r="F58" s="76">
        <v>0</v>
      </c>
    </row>
    <row r="59" spans="3:6" x14ac:dyDescent="0.25">
      <c r="C59" s="18">
        <f t="shared" si="1"/>
        <v>47</v>
      </c>
      <c r="D59" s="21" t="s">
        <v>97</v>
      </c>
      <c r="E59" s="85"/>
      <c r="F59" s="76">
        <v>0</v>
      </c>
    </row>
    <row r="60" spans="3:6" x14ac:dyDescent="0.25">
      <c r="C60" s="18">
        <f t="shared" si="1"/>
        <v>48</v>
      </c>
      <c r="D60" s="21" t="s">
        <v>98</v>
      </c>
      <c r="E60" s="85"/>
      <c r="F60" s="76">
        <v>0</v>
      </c>
    </row>
    <row r="61" spans="3:6" x14ac:dyDescent="0.25">
      <c r="C61" s="18">
        <f t="shared" si="1"/>
        <v>49</v>
      </c>
      <c r="D61" s="21" t="s">
        <v>99</v>
      </c>
      <c r="E61" s="85"/>
      <c r="F61" s="76">
        <v>0</v>
      </c>
    </row>
    <row r="62" spans="3:6" x14ac:dyDescent="0.25">
      <c r="C62" s="18">
        <f t="shared" si="1"/>
        <v>50</v>
      </c>
      <c r="D62" s="21" t="s">
        <v>100</v>
      </c>
      <c r="E62" s="85"/>
      <c r="F62" s="76">
        <v>0</v>
      </c>
    </row>
    <row r="63" spans="3:6" x14ac:dyDescent="0.25">
      <c r="C63" s="18">
        <f t="shared" si="1"/>
        <v>51</v>
      </c>
      <c r="D63" s="22" t="s">
        <v>101</v>
      </c>
      <c r="E63" s="85"/>
      <c r="F63" s="76">
        <v>0</v>
      </c>
    </row>
    <row r="64" spans="3:6" x14ac:dyDescent="0.25">
      <c r="C64" s="18">
        <f t="shared" si="1"/>
        <v>52</v>
      </c>
      <c r="D64" s="22" t="s">
        <v>102</v>
      </c>
      <c r="E64" s="85"/>
      <c r="F64" s="76">
        <v>0</v>
      </c>
    </row>
    <row r="65" spans="3:6" x14ac:dyDescent="0.25">
      <c r="C65" s="18">
        <f t="shared" si="1"/>
        <v>53</v>
      </c>
      <c r="D65" s="22" t="s">
        <v>103</v>
      </c>
      <c r="E65" s="85"/>
      <c r="F65" s="76">
        <v>0</v>
      </c>
    </row>
    <row r="66" spans="3:6" x14ac:dyDescent="0.25">
      <c r="C66" s="18">
        <f t="shared" si="1"/>
        <v>54</v>
      </c>
      <c r="D66" s="22" t="s">
        <v>104</v>
      </c>
      <c r="E66" s="85"/>
      <c r="F66" s="76">
        <v>0</v>
      </c>
    </row>
    <row r="67" spans="3:6" x14ac:dyDescent="0.25">
      <c r="C67" s="18">
        <f t="shared" si="1"/>
        <v>55</v>
      </c>
      <c r="D67" s="22" t="s">
        <v>180</v>
      </c>
      <c r="E67" s="85"/>
      <c r="F67" s="76">
        <v>0</v>
      </c>
    </row>
    <row r="68" spans="3:6" ht="23.25" customHeight="1" x14ac:dyDescent="0.25">
      <c r="C68" s="18"/>
      <c r="D68" s="36" t="s">
        <v>204</v>
      </c>
      <c r="E68" s="30"/>
      <c r="F68" s="15"/>
    </row>
    <row r="69" spans="3:6" ht="24" customHeight="1" x14ac:dyDescent="0.25">
      <c r="C69" s="18"/>
      <c r="D69" s="35" t="s">
        <v>211</v>
      </c>
      <c r="E69" s="34" t="s">
        <v>203</v>
      </c>
      <c r="F69" s="15"/>
    </row>
    <row r="70" spans="3:6" x14ac:dyDescent="0.25">
      <c r="C70" s="18">
        <f>C67+1</f>
        <v>56</v>
      </c>
      <c r="D70" s="23" t="s">
        <v>105</v>
      </c>
      <c r="E70" s="85"/>
      <c r="F70" s="76">
        <v>0</v>
      </c>
    </row>
    <row r="71" spans="3:6" x14ac:dyDescent="0.25">
      <c r="C71" s="18">
        <f t="shared" si="1"/>
        <v>57</v>
      </c>
      <c r="D71" s="23" t="s">
        <v>106</v>
      </c>
      <c r="E71" s="85"/>
      <c r="F71" s="76">
        <v>0</v>
      </c>
    </row>
    <row r="72" spans="3:6" x14ac:dyDescent="0.25">
      <c r="C72" s="18">
        <f t="shared" si="1"/>
        <v>58</v>
      </c>
      <c r="D72" s="21" t="s">
        <v>107</v>
      </c>
      <c r="E72" s="85"/>
      <c r="F72" s="76">
        <v>0</v>
      </c>
    </row>
    <row r="73" spans="3:6" x14ac:dyDescent="0.25">
      <c r="C73" s="18">
        <f t="shared" si="1"/>
        <v>59</v>
      </c>
      <c r="D73" s="21" t="s">
        <v>108</v>
      </c>
      <c r="E73" s="85"/>
      <c r="F73" s="76">
        <v>0</v>
      </c>
    </row>
    <row r="74" spans="3:6" x14ac:dyDescent="0.25">
      <c r="C74" s="18">
        <f t="shared" si="1"/>
        <v>60</v>
      </c>
      <c r="D74" s="21" t="s">
        <v>109</v>
      </c>
      <c r="E74" s="85"/>
      <c r="F74" s="76">
        <v>0</v>
      </c>
    </row>
    <row r="75" spans="3:6" x14ac:dyDescent="0.25">
      <c r="C75" s="18">
        <f t="shared" si="1"/>
        <v>61</v>
      </c>
      <c r="D75" s="21" t="s">
        <v>110</v>
      </c>
      <c r="E75" s="85"/>
      <c r="F75" s="76">
        <v>0</v>
      </c>
    </row>
    <row r="76" spans="3:6" x14ac:dyDescent="0.25">
      <c r="C76" s="18">
        <f t="shared" si="1"/>
        <v>62</v>
      </c>
      <c r="D76" s="21" t="s">
        <v>111</v>
      </c>
      <c r="E76" s="85"/>
      <c r="F76" s="76">
        <v>0</v>
      </c>
    </row>
    <row r="77" spans="3:6" x14ac:dyDescent="0.25">
      <c r="C77" s="18">
        <f t="shared" si="1"/>
        <v>63</v>
      </c>
      <c r="D77" s="21" t="s">
        <v>112</v>
      </c>
      <c r="E77" s="85"/>
      <c r="F77" s="76">
        <v>0</v>
      </c>
    </row>
    <row r="78" spans="3:6" x14ac:dyDescent="0.25">
      <c r="C78" s="18">
        <f t="shared" si="1"/>
        <v>64</v>
      </c>
      <c r="D78" s="21" t="s">
        <v>113</v>
      </c>
      <c r="E78" s="85"/>
      <c r="F78" s="76">
        <v>0</v>
      </c>
    </row>
    <row r="79" spans="3:6" x14ac:dyDescent="0.25">
      <c r="C79" s="18">
        <f t="shared" si="1"/>
        <v>65</v>
      </c>
      <c r="D79" s="21" t="s">
        <v>114</v>
      </c>
      <c r="E79" s="85"/>
      <c r="F79" s="76">
        <v>0</v>
      </c>
    </row>
    <row r="80" spans="3:6" x14ac:dyDescent="0.25">
      <c r="C80" s="18">
        <f t="shared" si="1"/>
        <v>66</v>
      </c>
      <c r="D80" s="21" t="s">
        <v>115</v>
      </c>
      <c r="E80" s="85"/>
      <c r="F80" s="76">
        <v>0</v>
      </c>
    </row>
    <row r="81" spans="3:6" x14ac:dyDescent="0.25">
      <c r="C81" s="18">
        <f t="shared" si="1"/>
        <v>67</v>
      </c>
      <c r="D81" s="21" t="s">
        <v>116</v>
      </c>
      <c r="E81" s="85"/>
      <c r="F81" s="76">
        <v>0</v>
      </c>
    </row>
    <row r="82" spans="3:6" x14ac:dyDescent="0.25">
      <c r="C82" s="18">
        <f t="shared" si="1"/>
        <v>68</v>
      </c>
      <c r="D82" s="21" t="s">
        <v>61</v>
      </c>
      <c r="E82" s="85"/>
      <c r="F82" s="76">
        <v>0</v>
      </c>
    </row>
    <row r="83" spans="3:6" x14ac:dyDescent="0.25">
      <c r="C83" s="18">
        <f t="shared" si="1"/>
        <v>69</v>
      </c>
      <c r="D83" s="21" t="s">
        <v>100</v>
      </c>
      <c r="E83" s="85"/>
      <c r="F83" s="76">
        <v>0</v>
      </c>
    </row>
    <row r="84" spans="3:6" x14ac:dyDescent="0.25">
      <c r="C84" s="18">
        <f t="shared" si="1"/>
        <v>70</v>
      </c>
      <c r="D84" s="21" t="s">
        <v>62</v>
      </c>
      <c r="E84" s="30" t="s">
        <v>205</v>
      </c>
      <c r="F84" s="76">
        <v>0</v>
      </c>
    </row>
    <row r="85" spans="3:6" x14ac:dyDescent="0.25">
      <c r="C85" s="18">
        <f t="shared" si="1"/>
        <v>71</v>
      </c>
      <c r="D85" s="21" t="s">
        <v>63</v>
      </c>
      <c r="E85" s="30" t="s">
        <v>206</v>
      </c>
      <c r="F85" s="76">
        <v>0</v>
      </c>
    </row>
    <row r="86" spans="3:6" x14ac:dyDescent="0.25">
      <c r="C86" s="18">
        <f t="shared" si="1"/>
        <v>72</v>
      </c>
      <c r="D86" s="21" t="s">
        <v>64</v>
      </c>
      <c r="E86" s="85"/>
      <c r="F86" s="76">
        <v>0</v>
      </c>
    </row>
    <row r="87" spans="3:6" x14ac:dyDescent="0.25">
      <c r="C87" s="18">
        <f t="shared" si="1"/>
        <v>73</v>
      </c>
      <c r="D87" s="21" t="s">
        <v>65</v>
      </c>
      <c r="E87" s="30" t="s">
        <v>207</v>
      </c>
      <c r="F87" s="76">
        <v>0</v>
      </c>
    </row>
    <row r="88" spans="3:6" x14ac:dyDescent="0.25">
      <c r="C88" s="18">
        <f t="shared" si="1"/>
        <v>74</v>
      </c>
      <c r="D88" s="21" t="s">
        <v>117</v>
      </c>
      <c r="E88" s="85"/>
      <c r="F88" s="76">
        <v>0</v>
      </c>
    </row>
    <row r="89" spans="3:6" x14ac:dyDescent="0.25">
      <c r="C89" s="18">
        <f t="shared" si="1"/>
        <v>75</v>
      </c>
      <c r="D89" s="21" t="s">
        <v>118</v>
      </c>
      <c r="E89" s="30" t="s">
        <v>208</v>
      </c>
      <c r="F89" s="76">
        <v>0</v>
      </c>
    </row>
    <row r="90" spans="3:6" x14ac:dyDescent="0.25">
      <c r="C90" s="18">
        <f t="shared" si="1"/>
        <v>76</v>
      </c>
      <c r="D90" s="21" t="s">
        <v>119</v>
      </c>
      <c r="E90" s="30" t="s">
        <v>209</v>
      </c>
      <c r="F90" s="76">
        <v>0</v>
      </c>
    </row>
    <row r="91" spans="3:6" x14ac:dyDescent="0.25">
      <c r="C91" s="18">
        <f t="shared" si="1"/>
        <v>77</v>
      </c>
      <c r="D91" s="21" t="s">
        <v>120</v>
      </c>
      <c r="E91" s="30" t="s">
        <v>210</v>
      </c>
      <c r="F91" s="76">
        <v>0</v>
      </c>
    </row>
    <row r="92" spans="3:6" x14ac:dyDescent="0.25">
      <c r="C92" s="18">
        <f t="shared" si="1"/>
        <v>78</v>
      </c>
      <c r="D92" s="21" t="s">
        <v>121</v>
      </c>
      <c r="E92" s="85"/>
      <c r="F92" s="76">
        <v>0</v>
      </c>
    </row>
    <row r="93" spans="3:6" x14ac:dyDescent="0.25">
      <c r="C93" s="18">
        <f t="shared" si="1"/>
        <v>79</v>
      </c>
      <c r="D93" s="21" t="s">
        <v>122</v>
      </c>
      <c r="E93" s="85"/>
      <c r="F93" s="76">
        <v>0</v>
      </c>
    </row>
    <row r="94" spans="3:6" x14ac:dyDescent="0.25">
      <c r="C94" s="18">
        <f t="shared" si="1"/>
        <v>80</v>
      </c>
      <c r="D94" s="21" t="s">
        <v>123</v>
      </c>
      <c r="E94" s="85"/>
      <c r="F94" s="76">
        <v>0</v>
      </c>
    </row>
    <row r="95" spans="3:6" x14ac:dyDescent="0.25">
      <c r="C95" s="18">
        <f t="shared" si="1"/>
        <v>81</v>
      </c>
      <c r="D95" s="21" t="s">
        <v>124</v>
      </c>
      <c r="E95" s="85"/>
      <c r="F95" s="76">
        <v>0</v>
      </c>
    </row>
    <row r="96" spans="3:6" x14ac:dyDescent="0.25">
      <c r="C96" s="18">
        <f t="shared" si="1"/>
        <v>82</v>
      </c>
      <c r="D96" s="21" t="s">
        <v>125</v>
      </c>
      <c r="E96" s="30" t="s">
        <v>184</v>
      </c>
      <c r="F96" s="76">
        <v>0</v>
      </c>
    </row>
    <row r="97" spans="3:6" x14ac:dyDescent="0.25">
      <c r="C97" s="18">
        <f t="shared" si="1"/>
        <v>83</v>
      </c>
      <c r="D97" s="21" t="s">
        <v>126</v>
      </c>
      <c r="E97" s="30" t="s">
        <v>185</v>
      </c>
      <c r="F97" s="76">
        <v>0</v>
      </c>
    </row>
    <row r="98" spans="3:6" x14ac:dyDescent="0.25">
      <c r="C98" s="18">
        <f t="shared" si="1"/>
        <v>84</v>
      </c>
      <c r="D98" s="21" t="s">
        <v>127</v>
      </c>
      <c r="E98" s="30" t="s">
        <v>186</v>
      </c>
      <c r="F98" s="76">
        <v>0</v>
      </c>
    </row>
    <row r="99" spans="3:6" x14ac:dyDescent="0.25">
      <c r="C99" s="18">
        <f t="shared" si="1"/>
        <v>85</v>
      </c>
      <c r="D99" s="21" t="s">
        <v>128</v>
      </c>
      <c r="E99" s="85"/>
      <c r="F99" s="76">
        <v>0</v>
      </c>
    </row>
    <row r="100" spans="3:6" x14ac:dyDescent="0.25">
      <c r="C100" s="18">
        <f t="shared" si="1"/>
        <v>86</v>
      </c>
      <c r="D100" s="21" t="s">
        <v>92</v>
      </c>
      <c r="E100" s="85"/>
      <c r="F100" s="76">
        <v>0</v>
      </c>
    </row>
    <row r="101" spans="3:6" x14ac:dyDescent="0.25">
      <c r="C101" s="18">
        <f t="shared" si="1"/>
        <v>87</v>
      </c>
      <c r="D101" s="21" t="s">
        <v>75</v>
      </c>
      <c r="E101" s="85"/>
      <c r="F101" s="76">
        <v>0</v>
      </c>
    </row>
    <row r="102" spans="3:6" x14ac:dyDescent="0.25">
      <c r="C102" s="18">
        <f t="shared" ref="C102:C165" si="2">C101+1</f>
        <v>88</v>
      </c>
      <c r="D102" s="21" t="s">
        <v>129</v>
      </c>
      <c r="E102" s="85"/>
      <c r="F102" s="76">
        <v>0</v>
      </c>
    </row>
    <row r="103" spans="3:6" x14ac:dyDescent="0.25">
      <c r="C103" s="18">
        <f t="shared" si="2"/>
        <v>89</v>
      </c>
      <c r="D103" s="21" t="s">
        <v>71</v>
      </c>
      <c r="E103" s="85"/>
      <c r="F103" s="76">
        <v>0</v>
      </c>
    </row>
    <row r="104" spans="3:6" x14ac:dyDescent="0.25">
      <c r="C104" s="18">
        <f t="shared" si="2"/>
        <v>90</v>
      </c>
      <c r="D104" s="22" t="s">
        <v>130</v>
      </c>
      <c r="E104" s="85"/>
      <c r="F104" s="76">
        <v>0</v>
      </c>
    </row>
    <row r="105" spans="3:6" x14ac:dyDescent="0.25">
      <c r="C105" s="18">
        <f t="shared" si="2"/>
        <v>91</v>
      </c>
      <c r="D105" s="22" t="s">
        <v>217</v>
      </c>
      <c r="E105" s="85"/>
      <c r="F105" s="76">
        <v>0</v>
      </c>
    </row>
    <row r="106" spans="3:6" x14ac:dyDescent="0.25">
      <c r="C106" s="18">
        <f t="shared" si="2"/>
        <v>92</v>
      </c>
      <c r="D106" s="22" t="s">
        <v>192</v>
      </c>
      <c r="E106" s="85"/>
      <c r="F106" s="76">
        <v>0</v>
      </c>
    </row>
    <row r="107" spans="3:6" x14ac:dyDescent="0.25">
      <c r="C107" s="18">
        <f t="shared" si="2"/>
        <v>93</v>
      </c>
      <c r="D107" s="22" t="s">
        <v>131</v>
      </c>
      <c r="E107" s="85"/>
      <c r="F107" s="76">
        <v>0</v>
      </c>
    </row>
    <row r="108" spans="3:6" x14ac:dyDescent="0.25">
      <c r="C108" s="18">
        <f t="shared" si="2"/>
        <v>94</v>
      </c>
      <c r="D108" s="22" t="s">
        <v>193</v>
      </c>
      <c r="E108" s="85"/>
      <c r="F108" s="76">
        <v>0</v>
      </c>
    </row>
    <row r="109" spans="3:6" x14ac:dyDescent="0.25">
      <c r="C109" s="18">
        <f t="shared" si="2"/>
        <v>95</v>
      </c>
      <c r="D109" s="22" t="s">
        <v>132</v>
      </c>
      <c r="E109" s="85"/>
      <c r="F109" s="76">
        <v>0</v>
      </c>
    </row>
    <row r="110" spans="3:6" x14ac:dyDescent="0.25">
      <c r="C110" s="18">
        <f t="shared" si="2"/>
        <v>96</v>
      </c>
      <c r="D110" s="22" t="s">
        <v>133</v>
      </c>
      <c r="E110" s="85"/>
      <c r="F110" s="76">
        <v>0</v>
      </c>
    </row>
    <row r="111" spans="3:6" x14ac:dyDescent="0.25">
      <c r="C111" s="18">
        <f t="shared" si="2"/>
        <v>97</v>
      </c>
      <c r="D111" s="22" t="s">
        <v>134</v>
      </c>
      <c r="E111" s="85"/>
      <c r="F111" s="76">
        <v>0</v>
      </c>
    </row>
    <row r="112" spans="3:6" x14ac:dyDescent="0.25">
      <c r="C112" s="18">
        <f t="shared" si="2"/>
        <v>98</v>
      </c>
      <c r="D112" s="22" t="s">
        <v>135</v>
      </c>
      <c r="E112" s="85"/>
      <c r="F112" s="76">
        <v>0</v>
      </c>
    </row>
    <row r="113" spans="3:6" ht="27.75" customHeight="1" x14ac:dyDescent="0.25">
      <c r="C113" s="18"/>
      <c r="D113" s="35" t="s">
        <v>212</v>
      </c>
      <c r="E113" s="34" t="s">
        <v>203</v>
      </c>
      <c r="F113" s="76">
        <v>0</v>
      </c>
    </row>
    <row r="114" spans="3:6" ht="18" customHeight="1" x14ac:dyDescent="0.25">
      <c r="C114" s="18">
        <f>C112+1</f>
        <v>99</v>
      </c>
      <c r="D114" s="26" t="s">
        <v>76</v>
      </c>
      <c r="E114" s="85"/>
      <c r="F114" s="76">
        <v>0</v>
      </c>
    </row>
    <row r="115" spans="3:6" ht="17.25" customHeight="1" x14ac:dyDescent="0.25">
      <c r="C115" s="18">
        <f t="shared" si="2"/>
        <v>100</v>
      </c>
      <c r="D115" s="22" t="s">
        <v>77</v>
      </c>
      <c r="E115" s="85"/>
      <c r="F115" s="76">
        <v>0</v>
      </c>
    </row>
    <row r="116" spans="3:6" x14ac:dyDescent="0.25">
      <c r="C116" s="18">
        <f t="shared" si="2"/>
        <v>101</v>
      </c>
      <c r="D116" s="21" t="s">
        <v>78</v>
      </c>
      <c r="E116" s="85"/>
      <c r="F116" s="76">
        <v>0</v>
      </c>
    </row>
    <row r="117" spans="3:6" x14ac:dyDescent="0.25">
      <c r="C117" s="18">
        <f t="shared" si="2"/>
        <v>102</v>
      </c>
      <c r="D117" s="21" t="s">
        <v>136</v>
      </c>
      <c r="E117" s="85"/>
      <c r="F117" s="76">
        <v>0</v>
      </c>
    </row>
    <row r="118" spans="3:6" x14ac:dyDescent="0.25">
      <c r="C118" s="18">
        <f t="shared" si="2"/>
        <v>103</v>
      </c>
      <c r="D118" s="21" t="s">
        <v>137</v>
      </c>
      <c r="E118" s="85"/>
      <c r="F118" s="76">
        <v>0</v>
      </c>
    </row>
    <row r="119" spans="3:6" x14ac:dyDescent="0.25">
      <c r="C119" s="18">
        <f t="shared" si="2"/>
        <v>104</v>
      </c>
      <c r="D119" s="21" t="s">
        <v>138</v>
      </c>
      <c r="E119" s="85"/>
      <c r="F119" s="76">
        <v>0</v>
      </c>
    </row>
    <row r="120" spans="3:6" x14ac:dyDescent="0.25">
      <c r="C120" s="18">
        <f t="shared" si="2"/>
        <v>105</v>
      </c>
      <c r="D120" s="21" t="s">
        <v>139</v>
      </c>
      <c r="E120" s="85"/>
      <c r="F120" s="76">
        <v>0</v>
      </c>
    </row>
    <row r="121" spans="3:6" x14ac:dyDescent="0.25">
      <c r="C121" s="18">
        <f t="shared" si="2"/>
        <v>106</v>
      </c>
      <c r="D121" s="21" t="s">
        <v>81</v>
      </c>
      <c r="E121" s="85"/>
      <c r="F121" s="76">
        <v>0</v>
      </c>
    </row>
    <row r="122" spans="3:6" x14ac:dyDescent="0.25">
      <c r="C122" s="18">
        <f t="shared" si="2"/>
        <v>107</v>
      </c>
      <c r="D122" s="21" t="s">
        <v>82</v>
      </c>
      <c r="E122" s="85"/>
      <c r="F122" s="76">
        <v>0</v>
      </c>
    </row>
    <row r="123" spans="3:6" x14ac:dyDescent="0.25">
      <c r="C123" s="18">
        <f t="shared" si="2"/>
        <v>108</v>
      </c>
      <c r="D123" s="21" t="s">
        <v>140</v>
      </c>
      <c r="E123" s="30" t="s">
        <v>213</v>
      </c>
      <c r="F123" s="76">
        <v>0</v>
      </c>
    </row>
    <row r="124" spans="3:6" x14ac:dyDescent="0.25">
      <c r="C124" s="18">
        <f t="shared" si="2"/>
        <v>109</v>
      </c>
      <c r="D124" s="21" t="s">
        <v>141</v>
      </c>
      <c r="E124" s="30" t="s">
        <v>214</v>
      </c>
      <c r="F124" s="76">
        <v>0</v>
      </c>
    </row>
    <row r="125" spans="3:6" x14ac:dyDescent="0.25">
      <c r="C125" s="18">
        <f t="shared" si="2"/>
        <v>110</v>
      </c>
      <c r="D125" s="21" t="s">
        <v>142</v>
      </c>
      <c r="E125" s="85"/>
      <c r="F125" s="76">
        <v>0</v>
      </c>
    </row>
    <row r="126" spans="3:6" x14ac:dyDescent="0.25">
      <c r="C126" s="18">
        <f t="shared" si="2"/>
        <v>111</v>
      </c>
      <c r="D126" s="21" t="s">
        <v>143</v>
      </c>
      <c r="E126" s="85"/>
      <c r="F126" s="76">
        <v>0</v>
      </c>
    </row>
    <row r="127" spans="3:6" x14ac:dyDescent="0.25">
      <c r="C127" s="18">
        <f t="shared" si="2"/>
        <v>112</v>
      </c>
      <c r="D127" s="21" t="s">
        <v>144</v>
      </c>
      <c r="E127" s="85"/>
      <c r="F127" s="76">
        <v>0</v>
      </c>
    </row>
    <row r="128" spans="3:6" x14ac:dyDescent="0.25">
      <c r="C128" s="18">
        <f t="shared" si="2"/>
        <v>113</v>
      </c>
      <c r="D128" s="21" t="s">
        <v>85</v>
      </c>
      <c r="E128" s="30" t="s">
        <v>182</v>
      </c>
      <c r="F128" s="76">
        <v>0</v>
      </c>
    </row>
    <row r="129" spans="3:6" x14ac:dyDescent="0.25">
      <c r="C129" s="18">
        <f t="shared" si="2"/>
        <v>114</v>
      </c>
      <c r="D129" s="22" t="s">
        <v>86</v>
      </c>
      <c r="E129" s="30" t="s">
        <v>183</v>
      </c>
      <c r="F129" s="76">
        <v>0</v>
      </c>
    </row>
    <row r="130" spans="3:6" x14ac:dyDescent="0.25">
      <c r="C130" s="18">
        <f t="shared" si="2"/>
        <v>115</v>
      </c>
      <c r="D130" s="22" t="s">
        <v>87</v>
      </c>
      <c r="E130" s="85"/>
      <c r="F130" s="76">
        <v>0</v>
      </c>
    </row>
    <row r="131" spans="3:6" x14ac:dyDescent="0.25">
      <c r="C131" s="18">
        <f t="shared" si="2"/>
        <v>116</v>
      </c>
      <c r="D131" s="22" t="s">
        <v>145</v>
      </c>
      <c r="E131" s="30" t="s">
        <v>194</v>
      </c>
      <c r="F131" s="76">
        <v>0</v>
      </c>
    </row>
    <row r="132" spans="3:6" x14ac:dyDescent="0.25">
      <c r="C132" s="18">
        <f t="shared" si="2"/>
        <v>117</v>
      </c>
      <c r="D132" s="22" t="s">
        <v>146</v>
      </c>
      <c r="E132" s="30" t="s">
        <v>187</v>
      </c>
      <c r="F132" s="76">
        <v>0</v>
      </c>
    </row>
    <row r="133" spans="3:6" x14ac:dyDescent="0.25">
      <c r="C133" s="18">
        <f t="shared" si="2"/>
        <v>118</v>
      </c>
      <c r="D133" s="22" t="s">
        <v>147</v>
      </c>
      <c r="E133" s="85"/>
      <c r="F133" s="76">
        <v>0</v>
      </c>
    </row>
    <row r="134" spans="3:6" x14ac:dyDescent="0.25">
      <c r="C134" s="18">
        <f t="shared" si="2"/>
        <v>119</v>
      </c>
      <c r="D134" s="22" t="s">
        <v>92</v>
      </c>
      <c r="E134" s="85"/>
      <c r="F134" s="76">
        <v>0</v>
      </c>
    </row>
    <row r="135" spans="3:6" x14ac:dyDescent="0.25">
      <c r="C135" s="18">
        <f t="shared" si="2"/>
        <v>120</v>
      </c>
      <c r="D135" s="22" t="s">
        <v>75</v>
      </c>
      <c r="E135" s="85"/>
      <c r="F135" s="76">
        <v>0</v>
      </c>
    </row>
    <row r="136" spans="3:6" x14ac:dyDescent="0.25">
      <c r="C136" s="18">
        <f t="shared" si="2"/>
        <v>121</v>
      </c>
      <c r="D136" s="22" t="s">
        <v>148</v>
      </c>
      <c r="E136" s="85"/>
      <c r="F136" s="76">
        <v>0</v>
      </c>
    </row>
    <row r="137" spans="3:6" x14ac:dyDescent="0.25">
      <c r="C137" s="18">
        <f t="shared" si="2"/>
        <v>122</v>
      </c>
      <c r="D137" s="22" t="s">
        <v>149</v>
      </c>
      <c r="E137" s="85"/>
      <c r="F137" s="76">
        <v>0</v>
      </c>
    </row>
    <row r="138" spans="3:6" ht="23.25" customHeight="1" x14ac:dyDescent="0.25">
      <c r="C138" s="18"/>
      <c r="D138" s="35" t="s">
        <v>150</v>
      </c>
      <c r="E138" s="30"/>
      <c r="F138" s="15"/>
    </row>
    <row r="139" spans="3:6" x14ac:dyDescent="0.25">
      <c r="C139" s="18">
        <f>C137+1</f>
        <v>123</v>
      </c>
      <c r="D139" s="21" t="s">
        <v>151</v>
      </c>
      <c r="E139" s="30" t="s">
        <v>215</v>
      </c>
      <c r="F139" s="76">
        <v>0</v>
      </c>
    </row>
    <row r="140" spans="3:6" x14ac:dyDescent="0.25">
      <c r="C140" s="18">
        <f t="shared" si="2"/>
        <v>124</v>
      </c>
      <c r="D140" s="21" t="s">
        <v>83</v>
      </c>
      <c r="E140" s="85"/>
      <c r="F140" s="76">
        <v>0</v>
      </c>
    </row>
    <row r="141" spans="3:6" x14ac:dyDescent="0.25">
      <c r="C141" s="18">
        <f t="shared" si="2"/>
        <v>125</v>
      </c>
      <c r="D141" s="21" t="s">
        <v>94</v>
      </c>
      <c r="E141" s="85"/>
      <c r="F141" s="76">
        <v>0</v>
      </c>
    </row>
    <row r="142" spans="3:6" x14ac:dyDescent="0.25">
      <c r="C142" s="18">
        <f t="shared" si="2"/>
        <v>126</v>
      </c>
      <c r="D142" s="21" t="s">
        <v>95</v>
      </c>
      <c r="E142" s="85"/>
      <c r="F142" s="76">
        <v>0</v>
      </c>
    </row>
    <row r="143" spans="3:6" x14ac:dyDescent="0.25">
      <c r="C143" s="18">
        <f t="shared" si="2"/>
        <v>127</v>
      </c>
      <c r="D143" s="21" t="s">
        <v>97</v>
      </c>
      <c r="E143" s="85"/>
      <c r="F143" s="76">
        <v>0</v>
      </c>
    </row>
    <row r="144" spans="3:6" x14ac:dyDescent="0.25">
      <c r="C144" s="18">
        <f t="shared" si="2"/>
        <v>128</v>
      </c>
      <c r="D144" s="21" t="s">
        <v>98</v>
      </c>
      <c r="E144" s="85"/>
      <c r="F144" s="76">
        <v>0</v>
      </c>
    </row>
    <row r="145" spans="3:6" x14ac:dyDescent="0.25">
      <c r="C145" s="18">
        <f t="shared" si="2"/>
        <v>129</v>
      </c>
      <c r="D145" s="21" t="s">
        <v>99</v>
      </c>
      <c r="E145" s="85"/>
      <c r="F145" s="76">
        <v>0</v>
      </c>
    </row>
    <row r="146" spans="3:6" x14ac:dyDescent="0.25">
      <c r="C146" s="18">
        <f t="shared" si="2"/>
        <v>130</v>
      </c>
      <c r="D146" s="21" t="s">
        <v>100</v>
      </c>
      <c r="E146" s="85"/>
      <c r="F146" s="76">
        <v>0</v>
      </c>
    </row>
    <row r="147" spans="3:6" x14ac:dyDescent="0.25">
      <c r="C147" s="18">
        <f t="shared" si="2"/>
        <v>131</v>
      </c>
      <c r="D147" s="21" t="s">
        <v>101</v>
      </c>
      <c r="E147" s="85"/>
      <c r="F147" s="76">
        <v>0</v>
      </c>
    </row>
    <row r="148" spans="3:6" x14ac:dyDescent="0.25">
      <c r="C148" s="18">
        <f t="shared" si="2"/>
        <v>132</v>
      </c>
      <c r="D148" s="21" t="s">
        <v>102</v>
      </c>
      <c r="E148" s="85"/>
      <c r="F148" s="76">
        <v>0</v>
      </c>
    </row>
    <row r="149" spans="3:6" x14ac:dyDescent="0.25">
      <c r="C149" s="18">
        <f t="shared" si="2"/>
        <v>133</v>
      </c>
      <c r="D149" s="21" t="s">
        <v>152</v>
      </c>
      <c r="E149" s="85"/>
      <c r="F149" s="76">
        <v>0</v>
      </c>
    </row>
    <row r="150" spans="3:6" x14ac:dyDescent="0.25">
      <c r="C150" s="18">
        <f t="shared" si="2"/>
        <v>134</v>
      </c>
      <c r="D150" s="21" t="s">
        <v>104</v>
      </c>
      <c r="E150" s="85"/>
      <c r="F150" s="76">
        <v>0</v>
      </c>
    </row>
    <row r="151" spans="3:6" ht="27.75" customHeight="1" x14ac:dyDescent="0.25">
      <c r="C151" s="18"/>
      <c r="D151" s="37" t="s">
        <v>227</v>
      </c>
      <c r="E151" s="30"/>
      <c r="F151" s="15"/>
    </row>
    <row r="152" spans="3:6" x14ac:dyDescent="0.25">
      <c r="C152" s="18">
        <f>C150+1</f>
        <v>135</v>
      </c>
      <c r="D152" s="21" t="s">
        <v>153</v>
      </c>
      <c r="E152" s="30" t="s">
        <v>216</v>
      </c>
      <c r="F152" s="76">
        <v>0</v>
      </c>
    </row>
    <row r="153" spans="3:6" x14ac:dyDescent="0.25">
      <c r="C153" s="18">
        <f t="shared" si="2"/>
        <v>136</v>
      </c>
      <c r="D153" s="21" t="s">
        <v>154</v>
      </c>
      <c r="E153" s="30" t="s">
        <v>216</v>
      </c>
      <c r="F153" s="76">
        <v>0</v>
      </c>
    </row>
    <row r="154" spans="3:6" x14ac:dyDescent="0.25">
      <c r="C154" s="18">
        <f t="shared" si="2"/>
        <v>137</v>
      </c>
      <c r="D154" s="21" t="s">
        <v>155</v>
      </c>
      <c r="E154" s="30" t="s">
        <v>188</v>
      </c>
      <c r="F154" s="76">
        <v>0</v>
      </c>
    </row>
    <row r="155" spans="3:6" x14ac:dyDescent="0.25">
      <c r="C155" s="18">
        <f t="shared" si="2"/>
        <v>138</v>
      </c>
      <c r="D155" s="21" t="s">
        <v>156</v>
      </c>
      <c r="E155" s="30" t="s">
        <v>176</v>
      </c>
      <c r="F155" s="76">
        <v>0</v>
      </c>
    </row>
    <row r="156" spans="3:6" x14ac:dyDescent="0.25">
      <c r="C156" s="18">
        <f t="shared" si="2"/>
        <v>139</v>
      </c>
      <c r="D156" s="21" t="s">
        <v>157</v>
      </c>
      <c r="E156" s="30" t="s">
        <v>177</v>
      </c>
      <c r="F156" s="76">
        <v>0</v>
      </c>
    </row>
    <row r="157" spans="3:6" x14ac:dyDescent="0.25">
      <c r="C157" s="18">
        <f t="shared" si="2"/>
        <v>140</v>
      </c>
      <c r="D157" s="21" t="s">
        <v>158</v>
      </c>
      <c r="E157" s="30" t="s">
        <v>178</v>
      </c>
      <c r="F157" s="76">
        <v>0</v>
      </c>
    </row>
    <row r="158" spans="3:6" x14ac:dyDescent="0.25">
      <c r="C158" s="18">
        <f t="shared" si="2"/>
        <v>141</v>
      </c>
      <c r="D158" s="22" t="s">
        <v>159</v>
      </c>
      <c r="E158" s="30" t="s">
        <v>179</v>
      </c>
      <c r="F158" s="76">
        <v>0</v>
      </c>
    </row>
    <row r="159" spans="3:6" x14ac:dyDescent="0.25">
      <c r="C159" s="18">
        <f t="shared" si="2"/>
        <v>142</v>
      </c>
      <c r="D159" s="22" t="s">
        <v>160</v>
      </c>
      <c r="E159" s="30" t="s">
        <v>216</v>
      </c>
      <c r="F159" s="76">
        <v>0</v>
      </c>
    </row>
    <row r="160" spans="3:6" x14ac:dyDescent="0.25">
      <c r="C160" s="18">
        <f t="shared" si="2"/>
        <v>143</v>
      </c>
      <c r="D160" s="22" t="s">
        <v>161</v>
      </c>
      <c r="E160" s="30" t="s">
        <v>216</v>
      </c>
      <c r="F160" s="76">
        <v>0</v>
      </c>
    </row>
    <row r="161" spans="3:6" x14ac:dyDescent="0.25">
      <c r="C161" s="18">
        <f t="shared" si="2"/>
        <v>144</v>
      </c>
      <c r="D161" s="22" t="s">
        <v>87</v>
      </c>
      <c r="E161" s="30" t="s">
        <v>189</v>
      </c>
      <c r="F161" s="76">
        <v>0</v>
      </c>
    </row>
    <row r="162" spans="3:6" x14ac:dyDescent="0.25">
      <c r="C162" s="18">
        <f t="shared" si="2"/>
        <v>145</v>
      </c>
      <c r="D162" s="22" t="s">
        <v>162</v>
      </c>
      <c r="E162" s="30" t="s">
        <v>200</v>
      </c>
      <c r="F162" s="76">
        <v>0</v>
      </c>
    </row>
    <row r="163" spans="3:6" x14ac:dyDescent="0.25">
      <c r="C163" s="18">
        <f t="shared" si="2"/>
        <v>146</v>
      </c>
      <c r="D163" s="22" t="s">
        <v>163</v>
      </c>
      <c r="E163" s="30" t="s">
        <v>190</v>
      </c>
      <c r="F163" s="76">
        <v>0</v>
      </c>
    </row>
    <row r="164" spans="3:6" x14ac:dyDescent="0.25">
      <c r="C164" s="18">
        <f t="shared" si="2"/>
        <v>147</v>
      </c>
      <c r="D164" s="22" t="s">
        <v>164</v>
      </c>
      <c r="E164" s="30" t="s">
        <v>191</v>
      </c>
      <c r="F164" s="76">
        <v>0</v>
      </c>
    </row>
    <row r="165" spans="3:6" x14ac:dyDescent="0.25">
      <c r="C165" s="18">
        <f t="shared" si="2"/>
        <v>148</v>
      </c>
      <c r="D165" s="22" t="s">
        <v>165</v>
      </c>
      <c r="E165" s="30" t="s">
        <v>189</v>
      </c>
      <c r="F165" s="76">
        <v>0</v>
      </c>
    </row>
    <row r="166" spans="3:6" x14ac:dyDescent="0.25">
      <c r="C166" s="18">
        <f t="shared" ref="C166:C168" si="3">C165+1</f>
        <v>149</v>
      </c>
      <c r="D166" s="22" t="s">
        <v>166</v>
      </c>
      <c r="E166" s="30" t="s">
        <v>189</v>
      </c>
      <c r="F166" s="76">
        <v>0</v>
      </c>
    </row>
    <row r="167" spans="3:6" x14ac:dyDescent="0.25">
      <c r="C167" s="18">
        <f t="shared" si="3"/>
        <v>150</v>
      </c>
      <c r="D167" s="21" t="s">
        <v>167</v>
      </c>
      <c r="E167" s="30" t="s">
        <v>189</v>
      </c>
      <c r="F167" s="76">
        <v>0</v>
      </c>
    </row>
    <row r="168" spans="3:6" x14ac:dyDescent="0.25">
      <c r="C168" s="18">
        <f t="shared" si="3"/>
        <v>151</v>
      </c>
      <c r="D168" s="21" t="s">
        <v>168</v>
      </c>
      <c r="E168" s="30" t="s">
        <v>189</v>
      </c>
      <c r="F168" s="76">
        <v>0</v>
      </c>
    </row>
    <row r="169" spans="3:6" x14ac:dyDescent="0.25">
      <c r="C169" s="5"/>
      <c r="D169" s="6"/>
      <c r="E169" s="7"/>
      <c r="F169" s="5"/>
    </row>
    <row r="170" spans="3:6" ht="16.5" thickBot="1" x14ac:dyDescent="0.3">
      <c r="C170" s="140" t="s">
        <v>265</v>
      </c>
      <c r="D170" s="140"/>
      <c r="E170" s="140"/>
      <c r="F170" s="140"/>
    </row>
    <row r="171" spans="3:6" ht="79.5" thickBot="1" x14ac:dyDescent="0.3">
      <c r="C171" s="77" t="s">
        <v>250</v>
      </c>
      <c r="D171" s="95" t="s">
        <v>271</v>
      </c>
      <c r="E171" s="95" t="s">
        <v>272</v>
      </c>
      <c r="F171" s="94" t="s">
        <v>273</v>
      </c>
    </row>
    <row r="172" spans="3:6" ht="16.5" thickBot="1" x14ac:dyDescent="0.3">
      <c r="C172" s="8" t="s">
        <v>20</v>
      </c>
      <c r="D172" s="9"/>
      <c r="E172" s="9"/>
      <c r="F172" s="10"/>
    </row>
    <row r="173" spans="3:6" ht="16.5" thickBot="1" x14ac:dyDescent="0.3">
      <c r="C173" s="8"/>
      <c r="D173" s="9"/>
      <c r="E173" s="9"/>
      <c r="F173" s="10"/>
    </row>
    <row r="174" spans="3:6" ht="16.5" thickBot="1" x14ac:dyDescent="0.3">
      <c r="C174" s="8"/>
      <c r="D174" s="9"/>
      <c r="E174" s="9"/>
      <c r="F174" s="10"/>
    </row>
    <row r="175" spans="3:6" ht="16.5" thickBot="1" x14ac:dyDescent="0.3">
      <c r="C175" s="8"/>
      <c r="D175" s="9"/>
      <c r="E175" s="9"/>
      <c r="F175" s="10"/>
    </row>
    <row r="176" spans="3:6" ht="16.5" thickBot="1" x14ac:dyDescent="0.3">
      <c r="C176" s="8"/>
      <c r="D176" s="9"/>
      <c r="E176" s="9"/>
      <c r="F176" s="10"/>
    </row>
    <row r="177" spans="3:6" x14ac:dyDescent="0.25">
      <c r="C177" s="11" t="s">
        <v>21</v>
      </c>
      <c r="D177" s="92"/>
      <c r="E177" s="93"/>
      <c r="F177" s="5"/>
    </row>
    <row r="178" spans="3:6" x14ac:dyDescent="0.25">
      <c r="C178" s="11"/>
      <c r="D178" s="92"/>
      <c r="E178" s="93"/>
      <c r="F178" s="5"/>
    </row>
    <row r="179" spans="3:6" ht="16.5" thickBot="1" x14ac:dyDescent="0.3">
      <c r="C179" s="140" t="s">
        <v>266</v>
      </c>
      <c r="D179" s="140"/>
      <c r="E179" s="140"/>
      <c r="F179" s="140"/>
    </row>
    <row r="180" spans="3:6" ht="79.5" thickBot="1" x14ac:dyDescent="0.3">
      <c r="C180" s="77" t="s">
        <v>250</v>
      </c>
      <c r="D180" s="95" t="s">
        <v>271</v>
      </c>
      <c r="E180" s="95" t="s">
        <v>272</v>
      </c>
      <c r="F180" s="94" t="s">
        <v>273</v>
      </c>
    </row>
    <row r="181" spans="3:6" ht="16.5" thickBot="1" x14ac:dyDescent="0.3">
      <c r="C181" s="8"/>
      <c r="D181" s="9"/>
      <c r="E181" s="9"/>
      <c r="F181" s="10"/>
    </row>
    <row r="182" spans="3:6" ht="16.5" thickBot="1" x14ac:dyDescent="0.3">
      <c r="C182" s="8"/>
      <c r="D182" s="9"/>
      <c r="E182" s="9"/>
      <c r="F182" s="10"/>
    </row>
    <row r="183" spans="3:6" ht="16.5" thickBot="1" x14ac:dyDescent="0.3">
      <c r="C183" s="8"/>
      <c r="D183" s="9"/>
      <c r="E183" s="9"/>
      <c r="F183" s="10"/>
    </row>
    <row r="184" spans="3:6" ht="16.5" thickBot="1" x14ac:dyDescent="0.3">
      <c r="C184" s="8"/>
      <c r="D184" s="9"/>
      <c r="E184" s="9"/>
      <c r="F184" s="10"/>
    </row>
    <row r="185" spans="3:6" ht="16.5" thickBot="1" x14ac:dyDescent="0.3">
      <c r="C185" s="8"/>
      <c r="D185" s="9"/>
      <c r="E185" s="9"/>
      <c r="F185" s="10"/>
    </row>
  </sheetData>
  <mergeCells count="7">
    <mergeCell ref="C179:F179"/>
    <mergeCell ref="C3:F3"/>
    <mergeCell ref="F6:F8"/>
    <mergeCell ref="E1:F1"/>
    <mergeCell ref="C6:C8"/>
    <mergeCell ref="E6:E8"/>
    <mergeCell ref="C170:F170"/>
  </mergeCells>
  <pageMargins left="0.7" right="0.7" top="0.75" bottom="0.75" header="0.3" footer="0.3"/>
  <pageSetup paperSize="9" scale="7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HZ30"/>
  <sheetViews>
    <sheetView view="pageBreakPreview" zoomScale="85" zoomScaleNormal="100" zoomScaleSheetLayoutView="85" workbookViewId="0">
      <selection activeCell="F27" sqref="F27"/>
    </sheetView>
  </sheetViews>
  <sheetFormatPr defaultRowHeight="15" x14ac:dyDescent="0.25"/>
  <cols>
    <col min="1" max="1" width="23.140625" customWidth="1"/>
    <col min="2" max="2" width="26.140625" customWidth="1"/>
    <col min="3" max="3" width="25.28515625" customWidth="1"/>
    <col min="4" max="4" width="21.7109375" customWidth="1"/>
  </cols>
  <sheetData>
    <row r="1" spans="1:4" x14ac:dyDescent="0.25">
      <c r="C1" s="105" t="s">
        <v>252</v>
      </c>
      <c r="D1" s="105"/>
    </row>
    <row r="2" spans="1:4" ht="15.75" x14ac:dyDescent="0.25">
      <c r="A2" s="106" t="s">
        <v>3</v>
      </c>
      <c r="B2" s="106"/>
      <c r="C2" s="106"/>
      <c r="D2" s="106"/>
    </row>
    <row r="3" spans="1:4" ht="15.75" x14ac:dyDescent="0.25">
      <c r="A3" s="57"/>
    </row>
    <row r="4" spans="1:4" ht="15.75" x14ac:dyDescent="0.25">
      <c r="A4" s="106" t="s">
        <v>233</v>
      </c>
      <c r="B4" s="106"/>
      <c r="C4" s="106"/>
      <c r="D4" s="106"/>
    </row>
    <row r="5" spans="1:4" ht="15.75" x14ac:dyDescent="0.25">
      <c r="A5" s="58"/>
    </row>
    <row r="6" spans="1:4" ht="15.75" x14ac:dyDescent="0.25">
      <c r="A6" s="106" t="s">
        <v>4</v>
      </c>
      <c r="B6" s="106"/>
      <c r="C6" s="106"/>
      <c r="D6" s="106"/>
    </row>
    <row r="7" spans="1:4" ht="15.75" x14ac:dyDescent="0.25">
      <c r="A7" s="106" t="s">
        <v>5</v>
      </c>
      <c r="B7" s="106"/>
      <c r="C7" s="106"/>
      <c r="D7" s="106"/>
    </row>
    <row r="8" spans="1:4" ht="16.5" thickBot="1" x14ac:dyDescent="0.3">
      <c r="A8" s="107" t="s">
        <v>6</v>
      </c>
      <c r="B8" s="107"/>
      <c r="C8" s="107"/>
      <c r="D8" s="107"/>
    </row>
    <row r="9" spans="1:4" x14ac:dyDescent="0.25">
      <c r="A9" s="108" t="s">
        <v>32</v>
      </c>
      <c r="B9" s="108" t="s">
        <v>7</v>
      </c>
      <c r="C9" s="108" t="s">
        <v>8</v>
      </c>
      <c r="D9" s="59" t="s">
        <v>33</v>
      </c>
    </row>
    <row r="10" spans="1:4" ht="45.75" thickBot="1" x14ac:dyDescent="0.3">
      <c r="A10" s="109"/>
      <c r="B10" s="109"/>
      <c r="C10" s="109"/>
      <c r="D10" s="60" t="s">
        <v>267</v>
      </c>
    </row>
    <row r="11" spans="1:4" ht="15.75" thickBot="1" x14ac:dyDescent="0.3">
      <c r="A11" s="61" t="s">
        <v>9</v>
      </c>
      <c r="B11" s="62" t="s">
        <v>10</v>
      </c>
      <c r="C11" s="62" t="s">
        <v>11</v>
      </c>
      <c r="D11" s="63" t="s">
        <v>12</v>
      </c>
    </row>
    <row r="12" spans="1:4" ht="15.75" thickBot="1" x14ac:dyDescent="0.3">
      <c r="A12" s="64" t="s">
        <v>234</v>
      </c>
      <c r="B12" s="65" t="s">
        <v>29</v>
      </c>
      <c r="C12" s="65" t="s">
        <v>11</v>
      </c>
      <c r="D12" s="66"/>
    </row>
    <row r="13" spans="1:4" ht="15.75" thickBot="1" x14ac:dyDescent="0.3">
      <c r="A13" s="64" t="s">
        <v>235</v>
      </c>
      <c r="B13" s="65" t="s">
        <v>22</v>
      </c>
      <c r="C13" s="65" t="s">
        <v>18</v>
      </c>
      <c r="D13" s="66"/>
    </row>
    <row r="14" spans="1:4" ht="15.75" thickBot="1" x14ac:dyDescent="0.3">
      <c r="A14" s="64" t="s">
        <v>236</v>
      </c>
      <c r="B14" s="65" t="s">
        <v>30</v>
      </c>
      <c r="C14" s="65" t="s">
        <v>31</v>
      </c>
      <c r="D14" s="66"/>
    </row>
    <row r="15" spans="1:4" ht="15.75" thickBot="1" x14ac:dyDescent="0.3">
      <c r="A15" s="64" t="s">
        <v>237</v>
      </c>
      <c r="B15" s="65" t="s">
        <v>34</v>
      </c>
      <c r="C15" s="65" t="s">
        <v>35</v>
      </c>
      <c r="D15" s="66"/>
    </row>
    <row r="16" spans="1:4" ht="15.75" thickBot="1" x14ac:dyDescent="0.3">
      <c r="A16" s="67" t="s">
        <v>36</v>
      </c>
      <c r="B16" s="63" t="s">
        <v>37</v>
      </c>
      <c r="C16" s="63" t="s">
        <v>38</v>
      </c>
      <c r="D16" s="104"/>
    </row>
    <row r="17" spans="1:234" ht="15.75" thickBot="1" x14ac:dyDescent="0.3">
      <c r="A17" s="67" t="s">
        <v>239</v>
      </c>
      <c r="B17" s="63" t="s">
        <v>39</v>
      </c>
      <c r="C17" s="63" t="s">
        <v>40</v>
      </c>
      <c r="D17" s="63" t="s">
        <v>12</v>
      </c>
    </row>
    <row r="18" spans="1:234" ht="15.75" thickBot="1" x14ac:dyDescent="0.3">
      <c r="A18" s="68" t="s">
        <v>240</v>
      </c>
      <c r="B18" s="69" t="s">
        <v>39</v>
      </c>
      <c r="C18" s="69" t="s">
        <v>40</v>
      </c>
      <c r="D18" s="70"/>
    </row>
    <row r="19" spans="1:234" ht="15.75" thickBot="1" x14ac:dyDescent="0.3">
      <c r="A19" s="68" t="s">
        <v>241</v>
      </c>
      <c r="B19" s="69" t="s">
        <v>41</v>
      </c>
      <c r="C19" s="69" t="s">
        <v>42</v>
      </c>
      <c r="D19" s="70"/>
    </row>
    <row r="20" spans="1:234" ht="15.75" thickBot="1" x14ac:dyDescent="0.3">
      <c r="A20" s="71" t="s">
        <v>242</v>
      </c>
      <c r="B20" s="72" t="s">
        <v>43</v>
      </c>
      <c r="C20" s="72" t="s">
        <v>44</v>
      </c>
      <c r="D20" s="104"/>
    </row>
    <row r="21" spans="1:234" ht="15.75" thickBot="1" x14ac:dyDescent="0.3">
      <c r="A21" s="71" t="s">
        <v>243</v>
      </c>
      <c r="B21" s="72" t="s">
        <v>45</v>
      </c>
      <c r="C21" s="72" t="s">
        <v>46</v>
      </c>
      <c r="D21" s="104"/>
    </row>
    <row r="22" spans="1:234" ht="15.75" thickBot="1" x14ac:dyDescent="0.3">
      <c r="A22" s="73" t="s">
        <v>277</v>
      </c>
      <c r="B22" s="72" t="s">
        <v>47</v>
      </c>
      <c r="C22" s="74" t="s">
        <v>48</v>
      </c>
      <c r="D22" s="104"/>
    </row>
    <row r="23" spans="1:234" ht="15.75" thickBot="1" x14ac:dyDescent="0.3">
      <c r="A23" s="73" t="s">
        <v>245</v>
      </c>
      <c r="B23" s="72" t="s">
        <v>49</v>
      </c>
      <c r="C23" s="72" t="s">
        <v>50</v>
      </c>
      <c r="D23" s="104"/>
    </row>
    <row r="24" spans="1:234" s="104" customFormat="1" ht="15.75" thickBot="1" x14ac:dyDescent="0.3">
      <c r="A24" s="71" t="s">
        <v>278</v>
      </c>
      <c r="B24" s="72" t="s">
        <v>279</v>
      </c>
      <c r="C24" s="72" t="s">
        <v>280</v>
      </c>
      <c r="D24" s="63" t="s">
        <v>12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</row>
    <row r="25" spans="1:234" s="104" customFormat="1" ht="15.75" thickBot="1" x14ac:dyDescent="0.3">
      <c r="A25" s="104" t="s">
        <v>244</v>
      </c>
      <c r="B25" s="104" t="s">
        <v>281</v>
      </c>
      <c r="C25" s="104" t="s">
        <v>280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</row>
    <row r="26" spans="1:234" s="104" customFormat="1" ht="15.75" thickBot="1" x14ac:dyDescent="0.3">
      <c r="A26" s="104" t="s">
        <v>238</v>
      </c>
      <c r="B26" s="104" t="s">
        <v>282</v>
      </c>
      <c r="C26" s="104" t="s">
        <v>38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</row>
    <row r="27" spans="1:234" ht="26.25" thickBot="1" x14ac:dyDescent="0.3">
      <c r="A27" s="73" t="s">
        <v>246</v>
      </c>
      <c r="B27" s="72" t="s">
        <v>247</v>
      </c>
      <c r="C27" s="74" t="s">
        <v>40</v>
      </c>
      <c r="D27" s="103"/>
    </row>
    <row r="28" spans="1:234" ht="39" thickBot="1" x14ac:dyDescent="0.3">
      <c r="A28" s="73" t="s">
        <v>248</v>
      </c>
      <c r="B28" s="72" t="s">
        <v>247</v>
      </c>
      <c r="C28" s="72" t="s">
        <v>40</v>
      </c>
      <c r="D28" s="104"/>
    </row>
    <row r="29" spans="1:234" ht="39" thickBot="1" x14ac:dyDescent="0.3">
      <c r="A29" s="73" t="s">
        <v>249</v>
      </c>
      <c r="B29" s="72" t="s">
        <v>10</v>
      </c>
      <c r="C29" s="72" t="s">
        <v>11</v>
      </c>
      <c r="D29" s="104"/>
    </row>
    <row r="30" spans="1:234" x14ac:dyDescent="0.25">
      <c r="A30" s="110" t="s">
        <v>268</v>
      </c>
      <c r="B30" s="110"/>
      <c r="C30" s="110"/>
      <c r="D30" s="110"/>
    </row>
  </sheetData>
  <mergeCells count="10">
    <mergeCell ref="A9:A10"/>
    <mergeCell ref="B9:B10"/>
    <mergeCell ref="C9:C10"/>
    <mergeCell ref="A4:D4"/>
    <mergeCell ref="A30:D30"/>
    <mergeCell ref="C1:D1"/>
    <mergeCell ref="A2:D2"/>
    <mergeCell ref="A6:D6"/>
    <mergeCell ref="A7:D7"/>
    <mergeCell ref="A8:D8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Zał. nr 2a - cena oceniana</vt:lpstr>
      <vt:lpstr>Zał. nr 2b</vt:lpstr>
      <vt:lpstr>Zał. nr 2c</vt:lpstr>
      <vt:lpstr>'Zał. nr 2b'!_GoBack</vt:lpstr>
      <vt:lpstr>'Zał. nr 2a - cena oceniana'!Obszar_wydruku</vt:lpstr>
      <vt:lpstr>'Zał. nr 2b'!Obszar_wydruku</vt:lpstr>
      <vt:lpstr>'Zał. nr 2c'!Obszar_wydruku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Helis</dc:creator>
  <cp:lastModifiedBy>Łukasz Jurkowski</cp:lastModifiedBy>
  <cp:lastPrinted>2026-09-03T11:31:19Z</cp:lastPrinted>
  <dcterms:created xsi:type="dcterms:W3CDTF">2019-04-04T06:50:19Z</dcterms:created>
  <dcterms:modified xsi:type="dcterms:W3CDTF">2026-09-14T08:09:15Z</dcterms:modified>
</cp:coreProperties>
</file>